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iovannichimenti/Documents/Lavoro/1_AGENZIA COESIONE/_3_PNRR/Farmacie Rurali/2021_12_28/PDF/"/>
    </mc:Choice>
  </mc:AlternateContent>
  <xr:revisionPtr revIDLastSave="0" documentId="13_ncr:1_{96634364-CF6D-F340-87BD-AFFBA26CEE47}" xr6:coauthVersionLast="36" xr6:coauthVersionMax="46" xr10:uidLastSave="{00000000-0000-0000-0000-000000000000}"/>
  <bookViews>
    <workbookView xWindow="0" yWindow="500" windowWidth="19420" windowHeight="10420" xr2:uid="{2B471993-987D-4A75-967D-E343EAC37EE5}"/>
  </bookViews>
  <sheets>
    <sheet name="Allegato 1_Istruzion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7" i="1" l="1"/>
  <c r="M57" i="1" s="1"/>
  <c r="P57" i="1" s="1"/>
  <c r="K56" i="1"/>
  <c r="M56" i="1" s="1"/>
  <c r="P56" i="1" s="1"/>
  <c r="M55" i="1"/>
  <c r="P55" i="1" s="1"/>
  <c r="K55" i="1"/>
  <c r="K54" i="1"/>
  <c r="M54" i="1" s="1"/>
  <c r="P54" i="1" s="1"/>
  <c r="K53" i="1"/>
  <c r="M53" i="1" s="1"/>
  <c r="P53" i="1" s="1"/>
  <c r="K52" i="1"/>
  <c r="M52" i="1" s="1"/>
  <c r="P52" i="1" s="1"/>
  <c r="M51" i="1"/>
  <c r="P51" i="1" s="1"/>
  <c r="K51" i="1"/>
  <c r="K50" i="1"/>
  <c r="M50" i="1" s="1"/>
  <c r="P50" i="1" s="1"/>
  <c r="K49" i="1"/>
  <c r="M49" i="1" s="1"/>
  <c r="P49" i="1" s="1"/>
  <c r="K48" i="1"/>
  <c r="M48" i="1" s="1"/>
  <c r="P48" i="1" s="1"/>
  <c r="M47" i="1"/>
  <c r="P47" i="1" s="1"/>
  <c r="K47" i="1"/>
  <c r="K46" i="1"/>
  <c r="M46" i="1" s="1"/>
  <c r="P46" i="1" s="1"/>
  <c r="K45" i="1"/>
  <c r="M45" i="1" s="1"/>
  <c r="P45" i="1" s="1"/>
  <c r="K44" i="1"/>
  <c r="M44" i="1" s="1"/>
  <c r="P44" i="1" s="1"/>
  <c r="M43" i="1"/>
  <c r="P43" i="1" s="1"/>
  <c r="K43" i="1"/>
  <c r="K42" i="1"/>
  <c r="M42" i="1" s="1"/>
  <c r="P42" i="1" s="1"/>
  <c r="K41" i="1"/>
  <c r="M41" i="1" s="1"/>
  <c r="P41" i="1" s="1"/>
  <c r="K40" i="1"/>
  <c r="M40" i="1" s="1"/>
  <c r="P40" i="1" s="1"/>
  <c r="M39" i="1"/>
  <c r="P39" i="1" s="1"/>
  <c r="K39" i="1"/>
  <c r="K38" i="1"/>
  <c r="M38" i="1" s="1"/>
  <c r="P38" i="1" s="1"/>
  <c r="M36" i="1"/>
  <c r="P36" i="1" s="1"/>
  <c r="M35" i="1"/>
  <c r="P35" i="1" s="1"/>
  <c r="K32" i="1"/>
  <c r="M32" i="1" s="1"/>
  <c r="P32" i="1" s="1"/>
  <c r="K31" i="1"/>
  <c r="M31" i="1" s="1"/>
  <c r="P31" i="1" s="1"/>
  <c r="M30" i="1"/>
  <c r="P30" i="1" s="1"/>
  <c r="K30" i="1"/>
  <c r="K29" i="1"/>
  <c r="M29" i="1" s="1"/>
  <c r="P29" i="1" s="1"/>
  <c r="M27" i="1"/>
  <c r="P27" i="1" s="1"/>
  <c r="P24" i="1"/>
  <c r="P23" i="1"/>
  <c r="P22" i="1"/>
  <c r="M21" i="1"/>
  <c r="P21" i="1" s="1"/>
  <c r="K21" i="1"/>
  <c r="K20" i="1"/>
  <c r="M20" i="1" s="1"/>
  <c r="P20" i="1" s="1"/>
  <c r="K19" i="1"/>
  <c r="M19" i="1" s="1"/>
  <c r="P19" i="1" s="1"/>
  <c r="K18" i="1"/>
  <c r="M18" i="1" s="1"/>
  <c r="P18" i="1" s="1"/>
  <c r="K17" i="1"/>
  <c r="M17" i="1" s="1"/>
  <c r="P17" i="1" s="1"/>
  <c r="K16" i="1"/>
  <c r="M16" i="1" s="1"/>
  <c r="P16" i="1" s="1"/>
  <c r="M14" i="1"/>
  <c r="P14" i="1" s="1"/>
</calcChain>
</file>

<file path=xl/sharedStrings.xml><?xml version="1.0" encoding="utf-8"?>
<sst xmlns="http://schemas.openxmlformats.org/spreadsheetml/2006/main" count="250" uniqueCount="126">
  <si>
    <t>Allegato 1 Elenco Interventi/Dispositivi</t>
  </si>
  <si>
    <t>ID</t>
  </si>
  <si>
    <t>REQUISITO</t>
  </si>
  <si>
    <t>Importo preventivo 1</t>
  </si>
  <si>
    <t>Importo preventivo 2</t>
  </si>
  <si>
    <t>Importo preventivo 3</t>
  </si>
  <si>
    <t>PREZZO MEPA</t>
  </si>
  <si>
    <t>COSTO STANDARD PER N.5 ORE DI FORMAZIONE</t>
  </si>
  <si>
    <t>CONTRIBUTO AMMISSIBILE
(2/3 del costo medio)</t>
  </si>
  <si>
    <t>Obbligatorietà
Opzionalità
Alternatività</t>
  </si>
  <si>
    <t>Quantità MAX</t>
  </si>
  <si>
    <t>Contributo ammissibile X Quantità Max</t>
  </si>
  <si>
    <t>A1</t>
  </si>
  <si>
    <t xml:space="preserve">Formazione </t>
  </si>
  <si>
    <t>NA</t>
  </si>
  <si>
    <t>Obbligatorio</t>
  </si>
  <si>
    <t>Prezzo Mepa</t>
  </si>
  <si>
    <t>COSTO STANDARD UNITARIO</t>
  </si>
  <si>
    <t>A2</t>
  </si>
  <si>
    <t>Hardware tipo: Processore i5 10400, Ram 8 GB DDR4, 512 GB M.2 PCIE SSD, DVD-RW, Scheda Grafica, Wireless Lan, Tastiera e Mouse USB, Windows 10 Home</t>
  </si>
  <si>
    <t>A3</t>
  </si>
  <si>
    <t>Stampante multifunzione per stampa, scansione e copia bianco e nero e a colori</t>
  </si>
  <si>
    <t>A4</t>
  </si>
  <si>
    <t>Sedia Ergonomica Ufficio con Poggiatesta/Poltrona Ufficio Regolabile </t>
  </si>
  <si>
    <t>Opzionale</t>
  </si>
  <si>
    <t>A5</t>
  </si>
  <si>
    <t>Monitor per pc (minimo 21 pollici)</t>
  </si>
  <si>
    <t>A6</t>
  </si>
  <si>
    <t>Postazione: banco lineare e cassettiera banco con cassetti dimensioni indicative: H 100</t>
  </si>
  <si>
    <t>ND</t>
  </si>
  <si>
    <t>A7</t>
  </si>
  <si>
    <t xml:space="preserve">Frigorifero: 150 litri - registraz. temp. datalogger integrato - allarmi </t>
  </si>
  <si>
    <t>Opzionale
 (in alternativa con A8)</t>
  </si>
  <si>
    <t>A8</t>
  </si>
  <si>
    <t>Frigorifero: doppia temperatura controllata 450 litri o similari</t>
  </si>
  <si>
    <t>Opzionale
 (in alternativa con A7)</t>
  </si>
  <si>
    <t>A9</t>
  </si>
  <si>
    <t xml:space="preserve">Casettiera: Colonna a Cassettiera. 
Dimensione indicative cm.40L x 120P x 220H. Estrazione circa cm.100. Corredata da cassetti singoli o doppi. </t>
  </si>
  <si>
    <t>A10</t>
  </si>
  <si>
    <t>Impianto per automazione magazzino*</t>
  </si>
  <si>
    <t>B</t>
  </si>
  <si>
    <t>B1</t>
  </si>
  <si>
    <t>CONTRIBUTO AMMISSIBILE
(2/3 del costo standard)</t>
  </si>
  <si>
    <t>B2</t>
  </si>
  <si>
    <t>Canone triennale licenza e assistenza software gestionale comprensivo della banca dati</t>
  </si>
  <si>
    <t>prezzo A: 2.592
prezzo B: 4.269</t>
  </si>
  <si>
    <t>B3</t>
  </si>
  <si>
    <t>Poltrona: Poltrona con ruote, struttura in acciao, meccanismo per regolazione altezza, seduta vari materiali.</t>
  </si>
  <si>
    <t>B4</t>
  </si>
  <si>
    <t xml:space="preserve">Consolle: Piano di appoggio con gambe;  Dim. indicative  L 1200 x P 600 x h 750 
</t>
  </si>
  <si>
    <t>B5</t>
  </si>
  <si>
    <t>Notebook Portatile tipo Display da 15.6”  Ram 4Gb DDR4 SSD M.2 256 Gb Radeon R3  Wi-Fi Bluetooth Windows 10 con telecamera integrata</t>
  </si>
  <si>
    <t>C</t>
  </si>
  <si>
    <t>TERZO PILASTRO - PRESTAZIONE SERVIZI 1° E 2° LIVELLO (DM 16 dicembre 2010 in attuazione del D.lgs 153/2009)</t>
  </si>
  <si>
    <t>C1</t>
  </si>
  <si>
    <t xml:space="preserve">Formazione per l'esecuzione di prestazioni di analisi di prima istanza  - Art. 2 DM 16.12.2010 </t>
  </si>
  <si>
    <t>C2</t>
  </si>
  <si>
    <t xml:space="preserve">Formazione per l'esecuzione di prestazioni di telemedicina - Art. 3  DM 16.12.2010 </t>
  </si>
  <si>
    <t>C3</t>
  </si>
  <si>
    <t xml:space="preserve">Poltrona regolabile tipo chaise longue, completa di braccioli / Lettino medico con schienale inclinabile e barra porta rotolo. </t>
  </si>
  <si>
    <t>C4</t>
  </si>
  <si>
    <t>C5</t>
  </si>
  <si>
    <t>Mobile lavello lavamani, completo di anta a battente, lavandino e miscelatore comprensivo di scarico e sifoni / Mobile lavello lavamani senza necessità di attacco idrico con rubinetto e pedale a comando</t>
  </si>
  <si>
    <t>C6</t>
  </si>
  <si>
    <t>Box Pareti divisorie - Dimensioni indicative: fino a 3m X 4m, H 220cm - n.3 Pareti, senza opere edili.</t>
  </si>
  <si>
    <t>C7</t>
  </si>
  <si>
    <t xml:space="preserve">Poltrona: Poltrona con ruote, struttura in acciao, meccanismo per regolazione altezza, seduta vari materiali. </t>
  </si>
  <si>
    <t>C8</t>
  </si>
  <si>
    <t>Cassettiera con ruote: dim. indicativa  L 385 x P 315 x h 740 con almeno n. 4 cassetti.</t>
  </si>
  <si>
    <t>C9</t>
  </si>
  <si>
    <t xml:space="preserve">Mobile medio / Armadio basso con vano a giorno, almeno due ante con serratura. Con ripiani: Dim. indicative: cm 90L x H120 x 46P
</t>
  </si>
  <si>
    <t>C10</t>
  </si>
  <si>
    <t xml:space="preserve">Mobile alto / Armadio alto con serratura con ripiani. Dim. indicative: cm 90L x H195x 46P
</t>
  </si>
  <si>
    <t>C11</t>
  </si>
  <si>
    <t>ANALIZZATORE SANGUE: EMOGLOBINA GLICATA, PROFILO LIPIDICO E PRINCIPALI PARAMETRI (TIPO: EMOGLOBINA, EMATOCRITO, ERITROCITI, GLICEMIA,TRANSAMINASI)</t>
  </si>
  <si>
    <t>C12</t>
  </si>
  <si>
    <t xml:space="preserve">ANALIZZATORE URINE:  ACIDO ASCORBICO, GLUCOSIO, BILIRUBINA, CHETONI, PESO SPECIFICO, SANGUE, PH, PROTEINE, UROBILINOGENO, NITRITI, LEUCOCITI, </t>
  </si>
  <si>
    <t>C13</t>
  </si>
  <si>
    <t>Dispositivo professionale per misurazione della pressione arteriosa</t>
  </si>
  <si>
    <t>C14</t>
  </si>
  <si>
    <t>Dispositivo professionale per misurazione non invasiva saturazione percentuale di ossigeno con telerefertazione</t>
  </si>
  <si>
    <t>C15</t>
  </si>
  <si>
    <t>Registratore per il monitoraggio dinamico della pressione arteriosa</t>
  </si>
  <si>
    <t>C16</t>
  </si>
  <si>
    <t>Elettrocardiografo</t>
  </si>
  <si>
    <t>C17</t>
  </si>
  <si>
    <t>Elettrocardiogramma dinamico</t>
  </si>
  <si>
    <t>C18</t>
  </si>
  <si>
    <t>Spirometro</t>
  </si>
  <si>
    <t>Prezzo A: 810,00
Prezzo B: 710,00
Prezzo C: 900,00</t>
  </si>
  <si>
    <t>C15 Bis</t>
  </si>
  <si>
    <t>Noleggio e Assistenza Registratore per il monitoraggio dinamico della pressione arteriosa</t>
  </si>
  <si>
    <t>C16 Bis</t>
  </si>
  <si>
    <t>Noleggio e Assistenza Elettrocardiografo</t>
  </si>
  <si>
    <t>C17 Bis</t>
  </si>
  <si>
    <t>Noleggio e Assistenza Elettrocardiogramma dinamico</t>
  </si>
  <si>
    <t>C18 Bis</t>
  </si>
  <si>
    <t>Noleggio e Assistenza Spirometro</t>
  </si>
  <si>
    <t>Formazione/Preparazione specifica farmacisti per aggiornamento su farmaci innovativi e antitumorali (minimo 5 ore)</t>
  </si>
  <si>
    <t>Denominazione Farmacia</t>
  </si>
  <si>
    <t>Partita IVA</t>
  </si>
  <si>
    <t>Codice della domanda</t>
  </si>
  <si>
    <t>Data avvio interventi</t>
  </si>
  <si>
    <t>Ricevuta di iscrizione al corso formativo (indicare riferimento al corso e data)</t>
  </si>
  <si>
    <t>Attestato di partecipazione (indicare data)</t>
  </si>
  <si>
    <t>Eventuali fogli di presenza (indicare data)</t>
  </si>
  <si>
    <t>Descrizione degli interventi realizzati</t>
  </si>
  <si>
    <t>Documentazione richiesta (inserire i riferimenti)</t>
  </si>
  <si>
    <t>Data di ultimazione</t>
  </si>
  <si>
    <t>Indirizzo</t>
  </si>
  <si>
    <t>Note</t>
  </si>
  <si>
    <t xml:space="preserve">Note </t>
  </si>
  <si>
    <t>BREVE DESCRIZIONE DEGLI INTERVENTI REALIZZATI PER SINGOLO PILASTRO (INDICARE OBIETTIVI E RISULTATI CONSEGUITI):</t>
  </si>
  <si>
    <t>Io sottoscritto (inserire le generalità e allegare documento d'identità in corso di validità) in qualità di ........................................... dichiaro ai sensi del DPR n. 445/2000 e ss.mm.ii che le attività sono regolarmente concluse e i servizi sono regolarmente funzionanti. Dichiara intolre:
- di aver sostenuto le spese indicate nella tabella di cui sopra, come comprovabile attraverso i relativi documenti di spesa fiscalmente regolari;
- che copia delle fatture e dei giustificativi relativi alle spese per le quali è stato richiesto il contributo, sono allegati tramite l’applicativo alla presente attestazione e che tali allegati sono conformi agli originali;
- che le suddette spese sono state sostenute e riguardano effettivamente ed unicamente gli investimenti previsti dall’intervento ammesso a contributo</t>
  </si>
  <si>
    <t>DATA</t>
  </si>
  <si>
    <t>LUOGO</t>
  </si>
  <si>
    <t>____________________________________________________________________________________________________</t>
  </si>
  <si>
    <t>FIRMA DEL RAPPRESENTANTE LEGALE</t>
  </si>
  <si>
    <t>Importo del contributo</t>
  </si>
  <si>
    <t>PRIMO AMBITO: DISPENSAZIONE DEL FARMACO</t>
  </si>
  <si>
    <t>TIPOLOGIA INTERVENTI/DISPOSITIVI</t>
  </si>
  <si>
    <t>SECONDO AMBITO:PARTECIPAZIONE ALLA "PRESA IN CARICO" DEL PAZIENTE CRONICO</t>
  </si>
  <si>
    <t xml:space="preserve">Bolla di consegna del bene o documento equivalente
</t>
  </si>
  <si>
    <t xml:space="preserve">Contratto di acquisto o documento equivalente (ad es. preventivo controfirmato, ordine sottoscritto, stampa dell'ordine inoltrato per acquisti online); </t>
  </si>
  <si>
    <r>
      <t xml:space="preserve">Fattura con indicazione del CUP del Progetto*
</t>
    </r>
    <r>
      <rPr>
        <b/>
        <i/>
        <sz val="18"/>
        <color theme="1"/>
        <rFont val="Calibri (Corpo)"/>
      </rPr>
      <t xml:space="preserve">*N.B. Nel caso in cui il soggetto realizzatore ha dichiarato in sede di compilazione della domanda di possedere determinati dispositivi: Indicare marca ed eventuali codici identificativi del prodotto) </t>
    </r>
  </si>
  <si>
    <t xml:space="preserve">Fattura con indicazione del CUP del Progetto*
*N.B. Nel caso in cui il soggetto realizzatore ha dichiarato in sede di compilazione della domanda di possedere determinati dispositivi: Indicare marca ed eventuali codici identificativi del prodotto)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</si>
</sst>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</numFmts>
  <fonts count="13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Calibri (Corpo)"/>
    </font>
    <font>
      <b/>
      <i/>
      <sz val="22"/>
      <color theme="1"/>
      <name val="Calibri (Corpo)"/>
    </font>
    <font>
      <sz val="18"/>
      <color theme="1"/>
      <name val="Calibri (Corpo)"/>
    </font>
    <font>
      <b/>
      <sz val="24"/>
      <color theme="0"/>
      <name val="Calibri"/>
      <family val="2"/>
      <scheme val="minor"/>
    </font>
    <font>
      <b/>
      <sz val="18"/>
      <color theme="1"/>
      <name val="Calibri (Corpo)"/>
    </font>
    <font>
      <b/>
      <sz val="18"/>
      <name val="Calibri (Corpo)"/>
    </font>
    <font>
      <b/>
      <i/>
      <sz val="18"/>
      <color theme="1"/>
      <name val="Calibri (Corpo)"/>
    </font>
    <font>
      <sz val="18"/>
      <name val="Calibri (Corpo)"/>
    </font>
    <font>
      <b/>
      <sz val="24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i/>
      <sz val="18"/>
      <color theme="1"/>
      <name val="Calibri (Corpo)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4" fontId="4" fillId="5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4" fontId="9" fillId="0" borderId="1" xfId="1" applyFont="1" applyFill="1" applyBorder="1" applyAlignment="1">
      <alignment horizontal="center" vertical="center"/>
    </xf>
    <xf numFmtId="44" fontId="9" fillId="0" borderId="1" xfId="1" applyFont="1" applyFill="1" applyBorder="1" applyAlignment="1">
      <alignment vertical="center"/>
    </xf>
    <xf numFmtId="44" fontId="4" fillId="0" borderId="1" xfId="1" applyFont="1" applyFill="1" applyBorder="1" applyAlignment="1">
      <alignment horizontal="center" vertical="center"/>
    </xf>
    <xf numFmtId="44" fontId="9" fillId="0" borderId="1" xfId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44" fontId="9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44" fontId="4" fillId="0" borderId="7" xfId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vertical="center"/>
    </xf>
    <xf numFmtId="0" fontId="10" fillId="6" borderId="5" xfId="0" applyFont="1" applyFill="1" applyBorder="1" applyAlignment="1">
      <alignment vertical="center"/>
    </xf>
    <xf numFmtId="0" fontId="6" fillId="6" borderId="5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horizontal="center" vertical="center" wrapText="1"/>
    </xf>
    <xf numFmtId="44" fontId="9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4" fillId="0" borderId="1" xfId="1" applyFont="1" applyFill="1" applyBorder="1" applyAlignment="1">
      <alignment vertical="center"/>
    </xf>
    <xf numFmtId="44" fontId="9" fillId="0" borderId="5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vertical="center" wrapText="1"/>
    </xf>
    <xf numFmtId="0" fontId="10" fillId="7" borderId="3" xfId="0" applyFont="1" applyFill="1" applyBorder="1" applyAlignment="1">
      <alignment vertical="center" wrapText="1"/>
    </xf>
    <xf numFmtId="0" fontId="11" fillId="7" borderId="3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44" fontId="9" fillId="0" borderId="5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44" fontId="4" fillId="0" borderId="3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4" fontId="4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4" fontId="9" fillId="0" borderId="0" xfId="1" applyFont="1" applyFill="1" applyAlignment="1">
      <alignment horizontal="center" vertical="center"/>
    </xf>
    <xf numFmtId="44" fontId="12" fillId="0" borderId="0" xfId="0" applyNumberFormat="1" applyFont="1" applyAlignment="1">
      <alignment horizontal="center" vertical="center"/>
    </xf>
    <xf numFmtId="44" fontId="12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1" xfId="0" quotePrefix="1" applyFont="1" applyBorder="1" applyAlignment="1">
      <alignment horizontal="left" vertical="center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4" fillId="8" borderId="1" xfId="0" applyFont="1" applyFill="1" applyBorder="1" applyAlignment="1">
      <alignment horizontal="center" vertical="center" wrapText="1"/>
    </xf>
    <xf numFmtId="0" fontId="4" fillId="9" borderId="0" xfId="0" applyFont="1" applyFill="1" applyBorder="1" applyAlignment="1">
      <alignment horizontal="center" vertical="center" wrapText="1"/>
    </xf>
    <xf numFmtId="0" fontId="6" fillId="4" borderId="1" xfId="0" quotePrefix="1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 wrapText="1"/>
    </xf>
    <xf numFmtId="0" fontId="6" fillId="4" borderId="1" xfId="0" quotePrefix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44" fontId="7" fillId="0" borderId="2" xfId="1" applyFont="1" applyFill="1" applyBorder="1" applyAlignment="1">
      <alignment horizontal="center" vertical="center"/>
    </xf>
    <xf numFmtId="44" fontId="7" fillId="0" borderId="5" xfId="1" applyFont="1" applyFill="1" applyBorder="1" applyAlignment="1">
      <alignment horizontal="center" vertical="center"/>
    </xf>
    <xf numFmtId="44" fontId="7" fillId="0" borderId="1" xfId="1" applyFont="1" applyFill="1" applyBorder="1" applyAlignment="1">
      <alignment horizontal="center" vertical="center"/>
    </xf>
    <xf numFmtId="44" fontId="7" fillId="0" borderId="6" xfId="1" applyFont="1" applyFill="1" applyBorder="1" applyAlignment="1">
      <alignment horizontal="center" vertical="center"/>
    </xf>
    <xf numFmtId="44" fontId="7" fillId="0" borderId="7" xfId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38100</xdr:colOff>
      <xdr:row>44</xdr:row>
      <xdr:rowOff>1905000</xdr:rowOff>
    </xdr:from>
    <xdr:to>
      <xdr:col>17</xdr:col>
      <xdr:colOff>520700</xdr:colOff>
      <xdr:row>45</xdr:row>
      <xdr:rowOff>114300</xdr:rowOff>
    </xdr:to>
    <xdr:sp macro="" textlink="">
      <xdr:nvSpPr>
        <xdr:cNvPr id="2" name="Control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FDE68C9B-8D96-4027-9465-FD5CC64C98EB}"/>
            </a:ext>
          </a:extLst>
        </xdr:cNvPr>
        <xdr:cNvSpPr/>
      </xdr:nvSpPr>
      <xdr:spPr bwMode="auto">
        <a:xfrm>
          <a:off x="14528800" y="46723300"/>
          <a:ext cx="482600" cy="14605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17</xdr:col>
      <xdr:colOff>38100</xdr:colOff>
      <xdr:row>44</xdr:row>
      <xdr:rowOff>1905000</xdr:rowOff>
    </xdr:from>
    <xdr:to>
      <xdr:col>17</xdr:col>
      <xdr:colOff>520700</xdr:colOff>
      <xdr:row>45</xdr:row>
      <xdr:rowOff>114300</xdr:rowOff>
    </xdr:to>
    <xdr:sp macro="" textlink="">
      <xdr:nvSpPr>
        <xdr:cNvPr id="3" name="Control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CC595225-E53C-41FB-B64B-D6E25546A706}"/>
            </a:ext>
          </a:extLst>
        </xdr:cNvPr>
        <xdr:cNvSpPr/>
      </xdr:nvSpPr>
      <xdr:spPr bwMode="auto">
        <a:xfrm>
          <a:off x="14528800" y="46723300"/>
          <a:ext cx="482600" cy="14605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17</xdr:col>
      <xdr:colOff>38100</xdr:colOff>
      <xdr:row>45</xdr:row>
      <xdr:rowOff>850900</xdr:rowOff>
    </xdr:from>
    <xdr:to>
      <xdr:col>17</xdr:col>
      <xdr:colOff>520700</xdr:colOff>
      <xdr:row>45</xdr:row>
      <xdr:rowOff>1003300</xdr:rowOff>
    </xdr:to>
    <xdr:sp macro="" textlink="">
      <xdr:nvSpPr>
        <xdr:cNvPr id="4" name="Control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155369D1-5EF8-4029-A03C-28C31CB3F319}"/>
            </a:ext>
          </a:extLst>
        </xdr:cNvPr>
        <xdr:cNvSpPr/>
      </xdr:nvSpPr>
      <xdr:spPr bwMode="auto">
        <a:xfrm>
          <a:off x="14528800" y="47605950"/>
          <a:ext cx="482600" cy="1524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17</xdr:col>
      <xdr:colOff>38100</xdr:colOff>
      <xdr:row>45</xdr:row>
      <xdr:rowOff>1651000</xdr:rowOff>
    </xdr:from>
    <xdr:to>
      <xdr:col>17</xdr:col>
      <xdr:colOff>520700</xdr:colOff>
      <xdr:row>46</xdr:row>
      <xdr:rowOff>114300</xdr:rowOff>
    </xdr:to>
    <xdr:sp macro="" textlink="">
      <xdr:nvSpPr>
        <xdr:cNvPr id="5" name="Control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5F5DF591-FDDC-4083-AB20-66D988DEB9F2}"/>
            </a:ext>
          </a:extLst>
        </xdr:cNvPr>
        <xdr:cNvSpPr/>
      </xdr:nvSpPr>
      <xdr:spPr bwMode="auto">
        <a:xfrm>
          <a:off x="14528800" y="48406050"/>
          <a:ext cx="482600" cy="14605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17</xdr:col>
      <xdr:colOff>38100</xdr:colOff>
      <xdr:row>46</xdr:row>
      <xdr:rowOff>850900</xdr:rowOff>
    </xdr:from>
    <xdr:to>
      <xdr:col>17</xdr:col>
      <xdr:colOff>520700</xdr:colOff>
      <xdr:row>46</xdr:row>
      <xdr:rowOff>1003300</xdr:rowOff>
    </xdr:to>
    <xdr:sp macro="" textlink="">
      <xdr:nvSpPr>
        <xdr:cNvPr id="6" name="Control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38D00CB0-9D9E-42A3-A732-9C3F59F11F7C}"/>
            </a:ext>
          </a:extLst>
        </xdr:cNvPr>
        <xdr:cNvSpPr/>
      </xdr:nvSpPr>
      <xdr:spPr bwMode="auto">
        <a:xfrm>
          <a:off x="14528800" y="49288700"/>
          <a:ext cx="482600" cy="1524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17</xdr:col>
      <xdr:colOff>38100</xdr:colOff>
      <xdr:row>47</xdr:row>
      <xdr:rowOff>1663700</xdr:rowOff>
    </xdr:from>
    <xdr:to>
      <xdr:col>17</xdr:col>
      <xdr:colOff>558800</xdr:colOff>
      <xdr:row>48</xdr:row>
      <xdr:rowOff>127000</xdr:rowOff>
    </xdr:to>
    <xdr:sp macro="" textlink="">
      <xdr:nvSpPr>
        <xdr:cNvPr id="7" name="Control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639943B8-3583-4078-8EE3-615C5582335B}"/>
            </a:ext>
          </a:extLst>
        </xdr:cNvPr>
        <xdr:cNvSpPr/>
      </xdr:nvSpPr>
      <xdr:spPr bwMode="auto">
        <a:xfrm>
          <a:off x="14528800" y="51784250"/>
          <a:ext cx="520700" cy="14605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17</xdr:col>
      <xdr:colOff>38100</xdr:colOff>
      <xdr:row>47</xdr:row>
      <xdr:rowOff>1663700</xdr:rowOff>
    </xdr:from>
    <xdr:to>
      <xdr:col>17</xdr:col>
      <xdr:colOff>558800</xdr:colOff>
      <xdr:row>48</xdr:row>
      <xdr:rowOff>127000</xdr:rowOff>
    </xdr:to>
    <xdr:sp macro="" textlink="">
      <xdr:nvSpPr>
        <xdr:cNvPr id="8" name="Control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6159BB0C-7259-4E4A-914F-80C021945F03}"/>
            </a:ext>
          </a:extLst>
        </xdr:cNvPr>
        <xdr:cNvSpPr/>
      </xdr:nvSpPr>
      <xdr:spPr bwMode="auto">
        <a:xfrm>
          <a:off x="14528800" y="51784250"/>
          <a:ext cx="520700" cy="14605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17</xdr:col>
      <xdr:colOff>38100</xdr:colOff>
      <xdr:row>47</xdr:row>
      <xdr:rowOff>1663700</xdr:rowOff>
    </xdr:from>
    <xdr:to>
      <xdr:col>17</xdr:col>
      <xdr:colOff>558800</xdr:colOff>
      <xdr:row>48</xdr:row>
      <xdr:rowOff>127000</xdr:rowOff>
    </xdr:to>
    <xdr:sp macro="" textlink="">
      <xdr:nvSpPr>
        <xdr:cNvPr id="9" name="Control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72AFCE64-C0C9-41B2-8006-3895A5C547E7}"/>
            </a:ext>
          </a:extLst>
        </xdr:cNvPr>
        <xdr:cNvSpPr/>
      </xdr:nvSpPr>
      <xdr:spPr bwMode="auto">
        <a:xfrm>
          <a:off x="14528800" y="51784250"/>
          <a:ext cx="520700" cy="14605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17</xdr:col>
      <xdr:colOff>38100</xdr:colOff>
      <xdr:row>47</xdr:row>
      <xdr:rowOff>1663700</xdr:rowOff>
    </xdr:from>
    <xdr:to>
      <xdr:col>17</xdr:col>
      <xdr:colOff>558800</xdr:colOff>
      <xdr:row>48</xdr:row>
      <xdr:rowOff>127000</xdr:rowOff>
    </xdr:to>
    <xdr:sp macro="" textlink="">
      <xdr:nvSpPr>
        <xdr:cNvPr id="10" name="Control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255E714E-7C03-4533-9F7A-6D1659B79F67}"/>
            </a:ext>
          </a:extLst>
        </xdr:cNvPr>
        <xdr:cNvSpPr/>
      </xdr:nvSpPr>
      <xdr:spPr bwMode="auto">
        <a:xfrm>
          <a:off x="14528800" y="51784250"/>
          <a:ext cx="520700" cy="14605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17</xdr:col>
      <xdr:colOff>38100</xdr:colOff>
      <xdr:row>44</xdr:row>
      <xdr:rowOff>1905000</xdr:rowOff>
    </xdr:from>
    <xdr:to>
      <xdr:col>17</xdr:col>
      <xdr:colOff>520700</xdr:colOff>
      <xdr:row>45</xdr:row>
      <xdr:rowOff>114300</xdr:rowOff>
    </xdr:to>
    <xdr:pic>
      <xdr:nvPicPr>
        <xdr:cNvPr id="11" name="Control 1">
          <a:extLst>
            <a:ext uri="{FF2B5EF4-FFF2-40B4-BE49-F238E27FC236}">
              <a16:creationId xmlns:a16="http://schemas.microsoft.com/office/drawing/2014/main" id="{D0F742A6-CAD9-4D6B-8446-D4B5B4B9C7D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8800" y="46723300"/>
          <a:ext cx="482600" cy="1460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17</xdr:col>
      <xdr:colOff>38100</xdr:colOff>
      <xdr:row>44</xdr:row>
      <xdr:rowOff>1905000</xdr:rowOff>
    </xdr:from>
    <xdr:to>
      <xdr:col>17</xdr:col>
      <xdr:colOff>520700</xdr:colOff>
      <xdr:row>45</xdr:row>
      <xdr:rowOff>114300</xdr:rowOff>
    </xdr:to>
    <xdr:pic>
      <xdr:nvPicPr>
        <xdr:cNvPr id="12" name="Control 2">
          <a:extLst>
            <a:ext uri="{FF2B5EF4-FFF2-40B4-BE49-F238E27FC236}">
              <a16:creationId xmlns:a16="http://schemas.microsoft.com/office/drawing/2014/main" id="{818EE7FA-D958-466A-9358-C027C7B06B0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8800" y="46723300"/>
          <a:ext cx="482600" cy="1460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17</xdr:col>
      <xdr:colOff>38100</xdr:colOff>
      <xdr:row>45</xdr:row>
      <xdr:rowOff>850900</xdr:rowOff>
    </xdr:from>
    <xdr:to>
      <xdr:col>17</xdr:col>
      <xdr:colOff>520700</xdr:colOff>
      <xdr:row>45</xdr:row>
      <xdr:rowOff>1003300</xdr:rowOff>
    </xdr:to>
    <xdr:pic>
      <xdr:nvPicPr>
        <xdr:cNvPr id="13" name="Control 3">
          <a:extLst>
            <a:ext uri="{FF2B5EF4-FFF2-40B4-BE49-F238E27FC236}">
              <a16:creationId xmlns:a16="http://schemas.microsoft.com/office/drawing/2014/main" id="{97C1E3B1-1E4E-4C1A-A34E-8314C962545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8800" y="47605950"/>
          <a:ext cx="482600" cy="1524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17</xdr:col>
      <xdr:colOff>38100</xdr:colOff>
      <xdr:row>45</xdr:row>
      <xdr:rowOff>1651000</xdr:rowOff>
    </xdr:from>
    <xdr:to>
      <xdr:col>17</xdr:col>
      <xdr:colOff>520700</xdr:colOff>
      <xdr:row>46</xdr:row>
      <xdr:rowOff>114300</xdr:rowOff>
    </xdr:to>
    <xdr:pic>
      <xdr:nvPicPr>
        <xdr:cNvPr id="14" name="Control 4">
          <a:extLst>
            <a:ext uri="{FF2B5EF4-FFF2-40B4-BE49-F238E27FC236}">
              <a16:creationId xmlns:a16="http://schemas.microsoft.com/office/drawing/2014/main" id="{FC7317FA-3550-41B6-8959-1EF6DBA9C0D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8800" y="48406050"/>
          <a:ext cx="482600" cy="1460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17</xdr:col>
      <xdr:colOff>38100</xdr:colOff>
      <xdr:row>46</xdr:row>
      <xdr:rowOff>850900</xdr:rowOff>
    </xdr:from>
    <xdr:to>
      <xdr:col>17</xdr:col>
      <xdr:colOff>520700</xdr:colOff>
      <xdr:row>46</xdr:row>
      <xdr:rowOff>1003300</xdr:rowOff>
    </xdr:to>
    <xdr:pic>
      <xdr:nvPicPr>
        <xdr:cNvPr id="15" name="Control 5">
          <a:extLst>
            <a:ext uri="{FF2B5EF4-FFF2-40B4-BE49-F238E27FC236}">
              <a16:creationId xmlns:a16="http://schemas.microsoft.com/office/drawing/2014/main" id="{078CDF8A-BBDC-4A07-B2C4-12864F11C5B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8800" y="49288700"/>
          <a:ext cx="482600" cy="1524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17</xdr:col>
      <xdr:colOff>38100</xdr:colOff>
      <xdr:row>47</xdr:row>
      <xdr:rowOff>1663700</xdr:rowOff>
    </xdr:from>
    <xdr:to>
      <xdr:col>17</xdr:col>
      <xdr:colOff>558800</xdr:colOff>
      <xdr:row>48</xdr:row>
      <xdr:rowOff>127000</xdr:rowOff>
    </xdr:to>
    <xdr:pic>
      <xdr:nvPicPr>
        <xdr:cNvPr id="16" name="Control 6">
          <a:extLst>
            <a:ext uri="{FF2B5EF4-FFF2-40B4-BE49-F238E27FC236}">
              <a16:creationId xmlns:a16="http://schemas.microsoft.com/office/drawing/2014/main" id="{2B4AC39B-861E-4AA7-8358-2C5F5A50E0F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8800" y="51784250"/>
          <a:ext cx="520700" cy="1460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17</xdr:col>
      <xdr:colOff>38100</xdr:colOff>
      <xdr:row>47</xdr:row>
      <xdr:rowOff>1663700</xdr:rowOff>
    </xdr:from>
    <xdr:to>
      <xdr:col>17</xdr:col>
      <xdr:colOff>558800</xdr:colOff>
      <xdr:row>48</xdr:row>
      <xdr:rowOff>127000</xdr:rowOff>
    </xdr:to>
    <xdr:pic>
      <xdr:nvPicPr>
        <xdr:cNvPr id="17" name="Control 7">
          <a:extLst>
            <a:ext uri="{FF2B5EF4-FFF2-40B4-BE49-F238E27FC236}">
              <a16:creationId xmlns:a16="http://schemas.microsoft.com/office/drawing/2014/main" id="{C6AB5D66-E637-436F-9BCE-82B31571D86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8800" y="51784250"/>
          <a:ext cx="520700" cy="1460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17</xdr:col>
      <xdr:colOff>38100</xdr:colOff>
      <xdr:row>47</xdr:row>
      <xdr:rowOff>1663700</xdr:rowOff>
    </xdr:from>
    <xdr:to>
      <xdr:col>17</xdr:col>
      <xdr:colOff>558800</xdr:colOff>
      <xdr:row>48</xdr:row>
      <xdr:rowOff>127000</xdr:rowOff>
    </xdr:to>
    <xdr:pic>
      <xdr:nvPicPr>
        <xdr:cNvPr id="18" name="Control 8">
          <a:extLst>
            <a:ext uri="{FF2B5EF4-FFF2-40B4-BE49-F238E27FC236}">
              <a16:creationId xmlns:a16="http://schemas.microsoft.com/office/drawing/2014/main" id="{E0C542BF-26ED-43D6-A665-4F884166F57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8800" y="51784250"/>
          <a:ext cx="520700" cy="1460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17</xdr:col>
      <xdr:colOff>38100</xdr:colOff>
      <xdr:row>47</xdr:row>
      <xdr:rowOff>1663700</xdr:rowOff>
    </xdr:from>
    <xdr:to>
      <xdr:col>17</xdr:col>
      <xdr:colOff>558800</xdr:colOff>
      <xdr:row>48</xdr:row>
      <xdr:rowOff>127000</xdr:rowOff>
    </xdr:to>
    <xdr:pic>
      <xdr:nvPicPr>
        <xdr:cNvPr id="19" name="Control 9">
          <a:extLst>
            <a:ext uri="{FF2B5EF4-FFF2-40B4-BE49-F238E27FC236}">
              <a16:creationId xmlns:a16="http://schemas.microsoft.com/office/drawing/2014/main" id="{712A0E3A-BAD7-4F99-AA8A-D6D5E100AA1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8800" y="51784250"/>
          <a:ext cx="520700" cy="1460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069FA-A239-4C93-8A4B-DC2AAC2F2128}">
  <sheetPr>
    <pageSetUpPr fitToPage="1"/>
  </sheetPr>
  <dimension ref="A1:Q86"/>
  <sheetViews>
    <sheetView tabSelected="1" topLeftCell="A37" zoomScale="50" zoomScaleNormal="50" zoomScaleSheetLayoutView="25" workbookViewId="0">
      <selection activeCell="A37" sqref="A37"/>
    </sheetView>
  </sheetViews>
  <sheetFormatPr baseColWidth="10" defaultColWidth="40" defaultRowHeight="24"/>
  <cols>
    <col min="1" max="1" width="42.33203125" style="23" customWidth="1"/>
    <col min="2" max="2" width="90.5" style="62" customWidth="1"/>
    <col min="3" max="3" width="87.1640625" style="62" customWidth="1"/>
    <col min="4" max="4" width="78" style="62" customWidth="1"/>
    <col min="5" max="5" width="66.6640625" style="62" customWidth="1"/>
    <col min="6" max="6" width="72.1640625" style="62" customWidth="1"/>
    <col min="7" max="7" width="22.33203125" style="63" hidden="1" customWidth="1"/>
    <col min="8" max="8" width="23" style="63" hidden="1" customWidth="1"/>
    <col min="9" max="9" width="22.33203125" style="63" hidden="1" customWidth="1"/>
    <col min="10" max="10" width="20" style="64" hidden="1" customWidth="1"/>
    <col min="11" max="11" width="9" style="65" hidden="1" customWidth="1"/>
    <col min="12" max="12" width="25.1640625" style="65" hidden="1" customWidth="1"/>
    <col min="13" max="13" width="29" style="68" hidden="1" customWidth="1"/>
    <col min="14" max="14" width="24.33203125" style="3" hidden="1" customWidth="1"/>
    <col min="15" max="15" width="20" style="3" hidden="1" customWidth="1"/>
    <col min="16" max="16" width="35.33203125" style="3" hidden="1" customWidth="1"/>
    <col min="17" max="17" width="20" style="3" customWidth="1"/>
    <col min="18" max="16384" width="40" style="3"/>
  </cols>
  <sheetData>
    <row r="1" spans="1:16">
      <c r="A1" s="70" t="s">
        <v>99</v>
      </c>
      <c r="B1" s="72"/>
      <c r="C1" s="73"/>
      <c r="D1" s="73"/>
      <c r="E1" s="73"/>
    </row>
    <row r="2" spans="1:16">
      <c r="A2" s="70" t="s">
        <v>109</v>
      </c>
      <c r="B2" s="72"/>
      <c r="C2" s="73"/>
      <c r="D2" s="73"/>
      <c r="E2" s="73"/>
    </row>
    <row r="3" spans="1:16">
      <c r="A3" s="71" t="s">
        <v>100</v>
      </c>
      <c r="B3" s="72"/>
      <c r="C3" s="73"/>
      <c r="D3" s="73"/>
      <c r="E3" s="73"/>
    </row>
    <row r="4" spans="1:16">
      <c r="A4" s="71" t="s">
        <v>118</v>
      </c>
      <c r="B4" s="72"/>
      <c r="C4" s="73"/>
      <c r="D4" s="73"/>
      <c r="E4" s="73"/>
      <c r="F4" s="78"/>
    </row>
    <row r="5" spans="1:16">
      <c r="A5" s="71" t="s">
        <v>101</v>
      </c>
      <c r="B5" s="72"/>
      <c r="C5" s="73"/>
      <c r="D5" s="73"/>
      <c r="E5" s="73"/>
    </row>
    <row r="6" spans="1:16">
      <c r="A6" s="71" t="s">
        <v>102</v>
      </c>
      <c r="B6" s="72"/>
      <c r="C6" s="73"/>
      <c r="D6" s="73"/>
      <c r="E6" s="73"/>
    </row>
    <row r="7" spans="1:16">
      <c r="A7" s="71" t="s">
        <v>108</v>
      </c>
      <c r="B7" s="72"/>
      <c r="C7" s="73"/>
      <c r="D7" s="73"/>
      <c r="E7" s="73"/>
    </row>
    <row r="8" spans="1:16">
      <c r="A8" s="71"/>
    </row>
    <row r="10" spans="1:16" ht="29">
      <c r="A10" s="103" t="s">
        <v>0</v>
      </c>
      <c r="B10" s="104"/>
      <c r="C10" s="104"/>
      <c r="D10" s="104"/>
      <c r="E10" s="104"/>
      <c r="F10" s="105"/>
      <c r="G10" s="1"/>
      <c r="H10" s="1"/>
      <c r="I10" s="1"/>
      <c r="J10" s="1"/>
      <c r="K10" s="1"/>
      <c r="L10" s="1"/>
      <c r="M10" s="2"/>
      <c r="N10" s="1"/>
      <c r="O10" s="1"/>
    </row>
    <row r="11" spans="1:16" ht="46" customHeight="1">
      <c r="A11" s="87" t="s">
        <v>119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5"/>
      <c r="O11" s="5"/>
      <c r="P11" s="5"/>
    </row>
    <row r="12" spans="1:16" ht="46" customHeight="1">
      <c r="A12" s="91" t="s">
        <v>1</v>
      </c>
      <c r="B12" s="93" t="s">
        <v>2</v>
      </c>
      <c r="C12" s="95" t="s">
        <v>107</v>
      </c>
      <c r="D12" s="96"/>
      <c r="E12" s="96"/>
      <c r="F12" s="96"/>
      <c r="G12" s="4"/>
      <c r="H12" s="4"/>
      <c r="I12" s="4"/>
      <c r="J12" s="4"/>
      <c r="K12" s="4"/>
      <c r="L12" s="4"/>
      <c r="M12" s="4"/>
      <c r="N12" s="5"/>
      <c r="O12" s="5"/>
      <c r="P12" s="5"/>
    </row>
    <row r="13" spans="1:16" ht="75">
      <c r="A13" s="92"/>
      <c r="B13" s="94"/>
      <c r="C13" s="74" t="s">
        <v>103</v>
      </c>
      <c r="D13" s="75" t="s">
        <v>104</v>
      </c>
      <c r="E13" s="75" t="s">
        <v>105</v>
      </c>
      <c r="F13" s="76" t="s">
        <v>110</v>
      </c>
      <c r="G13" s="7" t="s">
        <v>3</v>
      </c>
      <c r="H13" s="7" t="s">
        <v>4</v>
      </c>
      <c r="I13" s="7" t="s">
        <v>5</v>
      </c>
      <c r="J13" s="7" t="s">
        <v>6</v>
      </c>
      <c r="K13" s="89" t="s">
        <v>7</v>
      </c>
      <c r="L13" s="90"/>
      <c r="M13" s="8" t="s">
        <v>8</v>
      </c>
      <c r="N13" s="7" t="s">
        <v>9</v>
      </c>
      <c r="O13" s="7" t="s">
        <v>10</v>
      </c>
      <c r="P13" s="9" t="s">
        <v>11</v>
      </c>
    </row>
    <row r="14" spans="1:16" ht="108" customHeight="1">
      <c r="A14" s="10" t="s">
        <v>12</v>
      </c>
      <c r="B14" s="17" t="s">
        <v>98</v>
      </c>
      <c r="C14" s="17"/>
      <c r="D14" s="17"/>
      <c r="E14" s="17"/>
      <c r="F14" s="17"/>
      <c r="G14" s="12" t="s">
        <v>14</v>
      </c>
      <c r="H14" s="12" t="s">
        <v>14</v>
      </c>
      <c r="I14" s="12" t="s">
        <v>14</v>
      </c>
      <c r="J14" s="12" t="s">
        <v>14</v>
      </c>
      <c r="K14" s="85">
        <v>600</v>
      </c>
      <c r="L14" s="86"/>
      <c r="M14" s="13">
        <f>K14*2/3</f>
        <v>400</v>
      </c>
      <c r="N14" s="12" t="s">
        <v>15</v>
      </c>
      <c r="O14" s="14">
        <v>1</v>
      </c>
      <c r="P14" s="15">
        <f>M14*O14</f>
        <v>400</v>
      </c>
    </row>
    <row r="15" spans="1:16" ht="254" customHeight="1">
      <c r="A15" s="6" t="s">
        <v>1</v>
      </c>
      <c r="B15" s="7" t="s">
        <v>120</v>
      </c>
      <c r="C15" s="74" t="s">
        <v>123</v>
      </c>
      <c r="D15" s="75" t="s">
        <v>122</v>
      </c>
      <c r="E15" s="75" t="s">
        <v>124</v>
      </c>
      <c r="F15" s="76" t="s">
        <v>110</v>
      </c>
      <c r="G15" s="7" t="s">
        <v>3</v>
      </c>
      <c r="H15" s="7" t="s">
        <v>4</v>
      </c>
      <c r="I15" s="7" t="s">
        <v>5</v>
      </c>
      <c r="J15" s="16" t="s">
        <v>16</v>
      </c>
      <c r="K15" s="89" t="s">
        <v>17</v>
      </c>
      <c r="L15" s="90"/>
      <c r="M15" s="8" t="s">
        <v>8</v>
      </c>
      <c r="N15" s="7" t="s">
        <v>9</v>
      </c>
      <c r="O15" s="7" t="s">
        <v>10</v>
      </c>
      <c r="P15" s="14"/>
    </row>
    <row r="16" spans="1:16" ht="142.5" customHeight="1">
      <c r="A16" s="10" t="s">
        <v>18</v>
      </c>
      <c r="B16" s="17" t="s">
        <v>19</v>
      </c>
      <c r="C16" s="17"/>
      <c r="D16" s="17"/>
      <c r="E16" s="17"/>
      <c r="F16" s="69"/>
      <c r="G16" s="18">
        <v>649</v>
      </c>
      <c r="H16" s="18">
        <v>629</v>
      </c>
      <c r="I16" s="19">
        <v>599</v>
      </c>
      <c r="J16" s="20">
        <v>481</v>
      </c>
      <c r="K16" s="82">
        <f t="shared" ref="K16:K21" si="0">AVERAGE(G16:J16)</f>
        <v>589.5</v>
      </c>
      <c r="L16" s="83"/>
      <c r="M16" s="13">
        <f t="shared" ref="M16:M21" si="1">K16*2/3</f>
        <v>393</v>
      </c>
      <c r="N16" s="12" t="s">
        <v>15</v>
      </c>
      <c r="O16" s="14">
        <v>2</v>
      </c>
      <c r="P16" s="15">
        <f t="shared" ref="P16:P24" si="2">M16*O16</f>
        <v>786</v>
      </c>
    </row>
    <row r="17" spans="1:17" ht="172" customHeight="1">
      <c r="A17" s="10" t="s">
        <v>20</v>
      </c>
      <c r="B17" s="17" t="s">
        <v>21</v>
      </c>
      <c r="C17" s="17"/>
      <c r="D17" s="17"/>
      <c r="E17" s="17"/>
      <c r="F17" s="69"/>
      <c r="G17" s="18">
        <v>99</v>
      </c>
      <c r="H17" s="18">
        <v>149.99</v>
      </c>
      <c r="I17" s="19">
        <v>144</v>
      </c>
      <c r="J17" s="20">
        <v>145</v>
      </c>
      <c r="K17" s="82">
        <f t="shared" si="0"/>
        <v>134.4975</v>
      </c>
      <c r="L17" s="83"/>
      <c r="M17" s="13">
        <f t="shared" si="1"/>
        <v>89.665000000000006</v>
      </c>
      <c r="N17" s="12" t="s">
        <v>15</v>
      </c>
      <c r="O17" s="14">
        <v>1</v>
      </c>
      <c r="P17" s="15">
        <f t="shared" si="2"/>
        <v>89.665000000000006</v>
      </c>
    </row>
    <row r="18" spans="1:17" ht="156.5" customHeight="1">
      <c r="A18" s="10" t="s">
        <v>22</v>
      </c>
      <c r="B18" s="17" t="s">
        <v>23</v>
      </c>
      <c r="C18" s="17"/>
      <c r="D18" s="17"/>
      <c r="E18" s="17"/>
      <c r="F18" s="69"/>
      <c r="G18" s="18">
        <v>169</v>
      </c>
      <c r="H18" s="18">
        <v>179</v>
      </c>
      <c r="I18" s="19">
        <v>209</v>
      </c>
      <c r="J18" s="20">
        <v>115</v>
      </c>
      <c r="K18" s="82">
        <f t="shared" si="0"/>
        <v>168</v>
      </c>
      <c r="L18" s="83"/>
      <c r="M18" s="13">
        <f t="shared" si="1"/>
        <v>112</v>
      </c>
      <c r="N18" s="12" t="s">
        <v>24</v>
      </c>
      <c r="O18" s="14">
        <v>2</v>
      </c>
      <c r="P18" s="15">
        <f t="shared" si="2"/>
        <v>224</v>
      </c>
    </row>
    <row r="19" spans="1:17" ht="142" customHeight="1">
      <c r="A19" s="10" t="s">
        <v>25</v>
      </c>
      <c r="B19" s="17" t="s">
        <v>26</v>
      </c>
      <c r="C19" s="17"/>
      <c r="D19" s="17"/>
      <c r="E19" s="17"/>
      <c r="F19" s="69"/>
      <c r="G19" s="18">
        <v>309</v>
      </c>
      <c r="H19" s="18">
        <v>248</v>
      </c>
      <c r="I19" s="19">
        <v>200</v>
      </c>
      <c r="J19" s="20">
        <v>317</v>
      </c>
      <c r="K19" s="82">
        <f t="shared" si="0"/>
        <v>268.5</v>
      </c>
      <c r="L19" s="83"/>
      <c r="M19" s="13">
        <f t="shared" si="1"/>
        <v>179</v>
      </c>
      <c r="N19" s="12" t="s">
        <v>15</v>
      </c>
      <c r="O19" s="14">
        <v>2</v>
      </c>
      <c r="P19" s="15">
        <f t="shared" si="2"/>
        <v>358</v>
      </c>
    </row>
    <row r="20" spans="1:17" ht="161" customHeight="1">
      <c r="A20" s="10" t="s">
        <v>27</v>
      </c>
      <c r="B20" s="17" t="s">
        <v>28</v>
      </c>
      <c r="C20" s="17"/>
      <c r="D20" s="17"/>
      <c r="E20" s="17"/>
      <c r="F20" s="69"/>
      <c r="G20" s="20">
        <v>1687.35</v>
      </c>
      <c r="H20" s="21" t="s">
        <v>29</v>
      </c>
      <c r="I20" s="21">
        <v>2432</v>
      </c>
      <c r="J20" s="20">
        <v>1346</v>
      </c>
      <c r="K20" s="82">
        <f t="shared" si="0"/>
        <v>1821.7833333333335</v>
      </c>
      <c r="L20" s="83"/>
      <c r="M20" s="13">
        <f t="shared" si="1"/>
        <v>1214.5222222222224</v>
      </c>
      <c r="N20" s="12" t="s">
        <v>24</v>
      </c>
      <c r="O20" s="14">
        <v>1</v>
      </c>
      <c r="P20" s="15">
        <f t="shared" si="2"/>
        <v>1214.5222222222224</v>
      </c>
    </row>
    <row r="21" spans="1:17" s="23" customFormat="1" ht="171" customHeight="1">
      <c r="A21" s="10" t="s">
        <v>30</v>
      </c>
      <c r="B21" s="22" t="s">
        <v>31</v>
      </c>
      <c r="C21" s="22"/>
      <c r="D21" s="22"/>
      <c r="E21" s="22"/>
      <c r="F21" s="69"/>
      <c r="G21" s="20">
        <v>1983</v>
      </c>
      <c r="H21" s="20">
        <v>3000</v>
      </c>
      <c r="I21" s="20">
        <v>2910.25</v>
      </c>
      <c r="J21" s="20">
        <v>1646</v>
      </c>
      <c r="K21" s="82">
        <f t="shared" si="0"/>
        <v>2384.8125</v>
      </c>
      <c r="L21" s="83"/>
      <c r="M21" s="13">
        <f t="shared" si="1"/>
        <v>1589.875</v>
      </c>
      <c r="N21" s="12" t="s">
        <v>32</v>
      </c>
      <c r="O21" s="14">
        <v>1</v>
      </c>
      <c r="P21" s="15">
        <f t="shared" si="2"/>
        <v>1589.875</v>
      </c>
      <c r="Q21" s="3"/>
    </row>
    <row r="22" spans="1:17" s="23" customFormat="1" ht="171" customHeight="1">
      <c r="A22" s="10" t="s">
        <v>33</v>
      </c>
      <c r="B22" s="22" t="s">
        <v>34</v>
      </c>
      <c r="C22" s="22"/>
      <c r="D22" s="22"/>
      <c r="E22" s="22"/>
      <c r="F22" s="69"/>
      <c r="G22" s="20"/>
      <c r="H22" s="20"/>
      <c r="I22" s="20"/>
      <c r="J22" s="20"/>
      <c r="K22" s="82"/>
      <c r="L22" s="83"/>
      <c r="M22" s="13"/>
      <c r="N22" s="12" t="s">
        <v>35</v>
      </c>
      <c r="O22" s="14">
        <v>1</v>
      </c>
      <c r="P22" s="15">
        <f t="shared" si="2"/>
        <v>0</v>
      </c>
      <c r="Q22" s="3"/>
    </row>
    <row r="23" spans="1:17" ht="171" customHeight="1">
      <c r="A23" s="10" t="s">
        <v>36</v>
      </c>
      <c r="B23" s="22" t="s">
        <v>37</v>
      </c>
      <c r="C23" s="22"/>
      <c r="D23" s="22"/>
      <c r="E23" s="22"/>
      <c r="F23" s="69"/>
      <c r="G23" s="21"/>
      <c r="H23" s="20"/>
      <c r="I23" s="20"/>
      <c r="J23" s="24"/>
      <c r="K23" s="82"/>
      <c r="L23" s="83"/>
      <c r="M23" s="13"/>
      <c r="N23" s="12" t="s">
        <v>24</v>
      </c>
      <c r="O23" s="14">
        <v>10</v>
      </c>
      <c r="P23" s="15">
        <f t="shared" si="2"/>
        <v>0</v>
      </c>
    </row>
    <row r="24" spans="1:17" ht="171" customHeight="1">
      <c r="A24" s="10" t="s">
        <v>38</v>
      </c>
      <c r="B24" s="25" t="s">
        <v>39</v>
      </c>
      <c r="C24" s="25"/>
      <c r="D24" s="25"/>
      <c r="E24" s="25"/>
      <c r="F24" s="69"/>
      <c r="G24" s="26"/>
      <c r="H24" s="26"/>
      <c r="I24" s="20"/>
      <c r="J24" s="24"/>
      <c r="K24" s="85"/>
      <c r="L24" s="86"/>
      <c r="M24" s="13"/>
      <c r="N24" s="12" t="s">
        <v>24</v>
      </c>
      <c r="O24" s="14">
        <v>1</v>
      </c>
      <c r="P24" s="15">
        <f t="shared" si="2"/>
        <v>0</v>
      </c>
    </row>
    <row r="25" spans="1:17" ht="31">
      <c r="A25" s="27" t="s">
        <v>40</v>
      </c>
      <c r="B25" s="97" t="s">
        <v>121</v>
      </c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28"/>
      <c r="O25" s="29"/>
      <c r="P25" s="14"/>
    </row>
    <row r="26" spans="1:17" ht="93.75" customHeight="1">
      <c r="A26" s="27" t="s">
        <v>1</v>
      </c>
      <c r="B26" s="30" t="s">
        <v>2</v>
      </c>
      <c r="C26" s="30" t="s">
        <v>103</v>
      </c>
      <c r="D26" s="30" t="s">
        <v>104</v>
      </c>
      <c r="E26" s="30" t="s">
        <v>105</v>
      </c>
      <c r="F26" s="31" t="s">
        <v>106</v>
      </c>
      <c r="G26" s="31" t="s">
        <v>3</v>
      </c>
      <c r="H26" s="31" t="s">
        <v>4</v>
      </c>
      <c r="I26" s="31" t="s">
        <v>5</v>
      </c>
      <c r="J26" s="31" t="s">
        <v>6</v>
      </c>
      <c r="K26" s="99" t="s">
        <v>7</v>
      </c>
      <c r="L26" s="100"/>
      <c r="M26" s="32" t="s">
        <v>8</v>
      </c>
      <c r="N26" s="31" t="s">
        <v>9</v>
      </c>
      <c r="O26" s="31" t="s">
        <v>10</v>
      </c>
      <c r="P26" s="14"/>
    </row>
    <row r="27" spans="1:17" ht="25">
      <c r="A27" s="10" t="s">
        <v>41</v>
      </c>
      <c r="B27" s="11" t="s">
        <v>13</v>
      </c>
      <c r="C27" s="11"/>
      <c r="D27" s="11"/>
      <c r="E27" s="11"/>
      <c r="F27" s="17"/>
      <c r="G27" s="12" t="s">
        <v>14</v>
      </c>
      <c r="H27" s="12" t="s">
        <v>14</v>
      </c>
      <c r="I27" s="12" t="s">
        <v>14</v>
      </c>
      <c r="J27" s="12" t="s">
        <v>14</v>
      </c>
      <c r="K27" s="85">
        <v>600</v>
      </c>
      <c r="L27" s="86"/>
      <c r="M27" s="13">
        <f>K27*2/3</f>
        <v>400</v>
      </c>
      <c r="N27" s="12" t="s">
        <v>15</v>
      </c>
      <c r="O27" s="14">
        <v>1</v>
      </c>
      <c r="P27" s="15">
        <f>M27*O27</f>
        <v>400</v>
      </c>
    </row>
    <row r="28" spans="1:17" s="23" customFormat="1" ht="205.5" customHeight="1">
      <c r="A28" s="27" t="s">
        <v>1</v>
      </c>
      <c r="B28" s="30" t="s">
        <v>120</v>
      </c>
      <c r="C28" s="34" t="s">
        <v>123</v>
      </c>
      <c r="D28" s="34" t="s">
        <v>122</v>
      </c>
      <c r="E28" s="34" t="s">
        <v>125</v>
      </c>
      <c r="F28" s="33" t="s">
        <v>106</v>
      </c>
      <c r="G28" s="34" t="s">
        <v>3</v>
      </c>
      <c r="H28" s="34" t="s">
        <v>4</v>
      </c>
      <c r="I28" s="35" t="s">
        <v>5</v>
      </c>
      <c r="J28" s="31" t="s">
        <v>6</v>
      </c>
      <c r="K28" s="99" t="s">
        <v>17</v>
      </c>
      <c r="L28" s="100"/>
      <c r="M28" s="32" t="s">
        <v>42</v>
      </c>
      <c r="N28" s="31" t="s">
        <v>9</v>
      </c>
      <c r="O28" s="31" t="s">
        <v>10</v>
      </c>
      <c r="P28" s="10"/>
      <c r="Q28" s="3"/>
    </row>
    <row r="29" spans="1:17" s="39" customFormat="1" ht="100">
      <c r="A29" s="10" t="s">
        <v>43</v>
      </c>
      <c r="B29" s="36" t="s">
        <v>44</v>
      </c>
      <c r="C29" s="36"/>
      <c r="D29" s="36"/>
      <c r="E29" s="36"/>
      <c r="F29" s="69"/>
      <c r="G29" s="37">
        <v>3000</v>
      </c>
      <c r="H29" s="26" t="s">
        <v>29</v>
      </c>
      <c r="I29" s="20" t="s">
        <v>29</v>
      </c>
      <c r="J29" s="38" t="s">
        <v>45</v>
      </c>
      <c r="K29" s="85">
        <f>AVERAGE(G29,2592,4269)</f>
        <v>3287</v>
      </c>
      <c r="L29" s="86"/>
      <c r="M29" s="13">
        <f>K29*2/3</f>
        <v>2191.3333333333335</v>
      </c>
      <c r="N29" s="12" t="s">
        <v>15</v>
      </c>
      <c r="O29" s="14">
        <v>1</v>
      </c>
      <c r="P29" s="15">
        <f>M29*O29</f>
        <v>2191.3333333333335</v>
      </c>
      <c r="Q29" s="3"/>
    </row>
    <row r="30" spans="1:17" ht="158.5" customHeight="1">
      <c r="A30" s="10" t="s">
        <v>46</v>
      </c>
      <c r="B30" s="36" t="s">
        <v>47</v>
      </c>
      <c r="C30" s="36"/>
      <c r="D30" s="36"/>
      <c r="E30" s="36"/>
      <c r="F30" s="69"/>
      <c r="G30" s="40">
        <v>173</v>
      </c>
      <c r="H30" s="40">
        <v>563</v>
      </c>
      <c r="I30" s="20">
        <v>379</v>
      </c>
      <c r="J30" s="41">
        <v>496</v>
      </c>
      <c r="K30" s="85">
        <f>AVERAGE(G30,H30,I30,J30)</f>
        <v>402.75</v>
      </c>
      <c r="L30" s="86"/>
      <c r="M30" s="13">
        <f>K30*2/3</f>
        <v>268.5</v>
      </c>
      <c r="N30" s="12" t="s">
        <v>15</v>
      </c>
      <c r="O30" s="14">
        <v>1</v>
      </c>
      <c r="P30" s="15">
        <f>M30*O30</f>
        <v>268.5</v>
      </c>
    </row>
    <row r="31" spans="1:17" ht="150.5" customHeight="1">
      <c r="A31" s="42" t="s">
        <v>48</v>
      </c>
      <c r="B31" s="36" t="s">
        <v>49</v>
      </c>
      <c r="C31" s="36"/>
      <c r="D31" s="36"/>
      <c r="E31" s="36"/>
      <c r="F31" s="69"/>
      <c r="G31" s="40">
        <v>433.65</v>
      </c>
      <c r="H31" s="40">
        <v>317</v>
      </c>
      <c r="I31" s="20">
        <v>253</v>
      </c>
      <c r="J31" s="43">
        <v>380</v>
      </c>
      <c r="K31" s="85">
        <f>AVERAGE(G31,H31,I31,J31)</f>
        <v>345.91250000000002</v>
      </c>
      <c r="L31" s="86"/>
      <c r="M31" s="13">
        <f>K31*2/3</f>
        <v>230.60833333333335</v>
      </c>
      <c r="N31" s="12" t="s">
        <v>15</v>
      </c>
      <c r="O31" s="14">
        <v>1</v>
      </c>
      <c r="P31" s="15">
        <f>M31*O31</f>
        <v>230.60833333333335</v>
      </c>
    </row>
    <row r="32" spans="1:17" ht="169" customHeight="1">
      <c r="A32" s="10" t="s">
        <v>50</v>
      </c>
      <c r="B32" s="36" t="s">
        <v>51</v>
      </c>
      <c r="C32" s="36"/>
      <c r="D32" s="36"/>
      <c r="E32" s="36"/>
      <c r="F32" s="69"/>
      <c r="G32" s="20">
        <v>275</v>
      </c>
      <c r="H32" s="20">
        <v>434</v>
      </c>
      <c r="I32" s="20">
        <v>339</v>
      </c>
      <c r="J32" s="41">
        <v>441</v>
      </c>
      <c r="K32" s="82">
        <f>AVERAGE(G32,H32,I32,J32)</f>
        <v>372.25</v>
      </c>
      <c r="L32" s="83"/>
      <c r="M32" s="13">
        <f>K32*2/3</f>
        <v>248.16666666666666</v>
      </c>
      <c r="N32" s="12" t="s">
        <v>15</v>
      </c>
      <c r="O32" s="14">
        <v>1</v>
      </c>
      <c r="P32" s="15">
        <f>M32*O32</f>
        <v>248.16666666666666</v>
      </c>
    </row>
    <row r="33" spans="1:16" ht="52.5" customHeight="1">
      <c r="A33" s="44" t="s">
        <v>52</v>
      </c>
      <c r="B33" s="45" t="s">
        <v>53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7"/>
      <c r="N33" s="46"/>
      <c r="O33" s="48"/>
      <c r="P33" s="14"/>
    </row>
    <row r="34" spans="1:16" ht="92.5" customHeight="1">
      <c r="A34" s="44" t="s">
        <v>1</v>
      </c>
      <c r="B34" s="49" t="s">
        <v>2</v>
      </c>
      <c r="C34" s="49" t="s">
        <v>103</v>
      </c>
      <c r="D34" s="49" t="s">
        <v>104</v>
      </c>
      <c r="E34" s="49" t="s">
        <v>105</v>
      </c>
      <c r="F34" s="49" t="s">
        <v>111</v>
      </c>
      <c r="G34" s="49" t="s">
        <v>3</v>
      </c>
      <c r="H34" s="49" t="s">
        <v>4</v>
      </c>
      <c r="I34" s="49" t="s">
        <v>5</v>
      </c>
      <c r="J34" s="49" t="s">
        <v>6</v>
      </c>
      <c r="K34" s="101" t="s">
        <v>7</v>
      </c>
      <c r="L34" s="102"/>
      <c r="M34" s="50" t="s">
        <v>42</v>
      </c>
      <c r="N34" s="49" t="s">
        <v>9</v>
      </c>
      <c r="O34" s="49" t="s">
        <v>10</v>
      </c>
      <c r="P34" s="14"/>
    </row>
    <row r="35" spans="1:16" ht="209.25" customHeight="1">
      <c r="A35" s="10" t="s">
        <v>54</v>
      </c>
      <c r="B35" s="17" t="s">
        <v>55</v>
      </c>
      <c r="C35" s="17"/>
      <c r="D35" s="17"/>
      <c r="E35" s="17"/>
      <c r="F35" s="17"/>
      <c r="G35" s="12" t="s">
        <v>14</v>
      </c>
      <c r="H35" s="12" t="s">
        <v>14</v>
      </c>
      <c r="I35" s="12" t="s">
        <v>14</v>
      </c>
      <c r="J35" s="12" t="s">
        <v>14</v>
      </c>
      <c r="K35" s="84">
        <v>600</v>
      </c>
      <c r="L35" s="84"/>
      <c r="M35" s="13">
        <f>K35*2/3</f>
        <v>400</v>
      </c>
      <c r="N35" s="12" t="s">
        <v>15</v>
      </c>
      <c r="O35" s="14">
        <v>1</v>
      </c>
      <c r="P35" s="15">
        <f>M35*O35</f>
        <v>400</v>
      </c>
    </row>
    <row r="36" spans="1:16" ht="180" customHeight="1">
      <c r="A36" s="10" t="s">
        <v>56</v>
      </c>
      <c r="B36" s="17" t="s">
        <v>57</v>
      </c>
      <c r="C36" s="17"/>
      <c r="D36" s="17"/>
      <c r="E36" s="17"/>
      <c r="F36" s="17"/>
      <c r="G36" s="12" t="s">
        <v>14</v>
      </c>
      <c r="H36" s="12" t="s">
        <v>14</v>
      </c>
      <c r="I36" s="12" t="s">
        <v>14</v>
      </c>
      <c r="J36" s="12" t="s">
        <v>14</v>
      </c>
      <c r="K36" s="84">
        <v>600</v>
      </c>
      <c r="L36" s="84"/>
      <c r="M36" s="13">
        <f>K36*2/3</f>
        <v>400</v>
      </c>
      <c r="N36" s="12" t="s">
        <v>15</v>
      </c>
      <c r="O36" s="14">
        <v>1</v>
      </c>
      <c r="P36" s="15">
        <f>M36*O36</f>
        <v>400</v>
      </c>
    </row>
    <row r="37" spans="1:16" ht="228.5" customHeight="1">
      <c r="A37" s="44" t="s">
        <v>1</v>
      </c>
      <c r="B37" s="51" t="s">
        <v>120</v>
      </c>
      <c r="C37" s="51" t="s">
        <v>123</v>
      </c>
      <c r="D37" s="51" t="s">
        <v>122</v>
      </c>
      <c r="E37" s="51" t="s">
        <v>125</v>
      </c>
      <c r="F37" s="49" t="s">
        <v>110</v>
      </c>
      <c r="G37" s="52" t="s">
        <v>3</v>
      </c>
      <c r="H37" s="52" t="s">
        <v>4</v>
      </c>
      <c r="I37" s="53" t="s">
        <v>5</v>
      </c>
      <c r="J37" s="49" t="s">
        <v>6</v>
      </c>
      <c r="K37" s="101" t="s">
        <v>17</v>
      </c>
      <c r="L37" s="102"/>
      <c r="M37" s="50" t="s">
        <v>42</v>
      </c>
      <c r="N37" s="49" t="s">
        <v>9</v>
      </c>
      <c r="O37" s="49" t="s">
        <v>10</v>
      </c>
      <c r="P37" s="14"/>
    </row>
    <row r="38" spans="1:16" ht="152.5" customHeight="1">
      <c r="A38" s="10" t="s">
        <v>58</v>
      </c>
      <c r="B38" s="54" t="s">
        <v>59</v>
      </c>
      <c r="C38" s="54"/>
      <c r="D38" s="54"/>
      <c r="E38" s="54"/>
      <c r="F38" s="69"/>
      <c r="G38" s="40">
        <v>775</v>
      </c>
      <c r="H38" s="40">
        <v>400</v>
      </c>
      <c r="I38" s="20">
        <v>560</v>
      </c>
      <c r="J38" s="55">
        <v>410</v>
      </c>
      <c r="K38" s="85">
        <f t="shared" ref="K38:K52" si="3">AVERAGE(G38:J38)</f>
        <v>536.25</v>
      </c>
      <c r="L38" s="86"/>
      <c r="M38" s="13">
        <f t="shared" ref="M38:M57" si="4">K38*2/3</f>
        <v>357.5</v>
      </c>
      <c r="N38" s="12" t="s">
        <v>15</v>
      </c>
      <c r="O38" s="14">
        <v>1</v>
      </c>
      <c r="P38" s="15">
        <f t="shared" ref="P38:P57" si="5">M38*O38</f>
        <v>357.5</v>
      </c>
    </row>
    <row r="39" spans="1:16" ht="152.5" customHeight="1">
      <c r="A39" s="10" t="s">
        <v>60</v>
      </c>
      <c r="B39" s="54" t="s">
        <v>49</v>
      </c>
      <c r="C39" s="54"/>
      <c r="D39" s="54"/>
      <c r="E39" s="54"/>
      <c r="F39" s="69"/>
      <c r="G39" s="40">
        <v>433.65</v>
      </c>
      <c r="H39" s="40">
        <v>317</v>
      </c>
      <c r="I39" s="20">
        <v>343</v>
      </c>
      <c r="J39" s="55">
        <v>447</v>
      </c>
      <c r="K39" s="85">
        <f t="shared" si="3"/>
        <v>385.16250000000002</v>
      </c>
      <c r="L39" s="86"/>
      <c r="M39" s="13">
        <f t="shared" si="4"/>
        <v>256.77500000000003</v>
      </c>
      <c r="N39" s="12" t="s">
        <v>15</v>
      </c>
      <c r="O39" s="14">
        <v>2</v>
      </c>
      <c r="P39" s="15">
        <f t="shared" si="5"/>
        <v>513.55000000000007</v>
      </c>
    </row>
    <row r="40" spans="1:16" ht="152.5" customHeight="1">
      <c r="A40" s="10" t="s">
        <v>61</v>
      </c>
      <c r="B40" s="54" t="s">
        <v>62</v>
      </c>
      <c r="C40" s="54"/>
      <c r="D40" s="54"/>
      <c r="E40" s="54"/>
      <c r="F40" s="69"/>
      <c r="G40" s="40">
        <v>996.3</v>
      </c>
      <c r="H40" s="40">
        <v>936</v>
      </c>
      <c r="I40" s="20">
        <v>750</v>
      </c>
      <c r="J40" s="56">
        <v>903</v>
      </c>
      <c r="K40" s="85">
        <f t="shared" si="3"/>
        <v>896.32500000000005</v>
      </c>
      <c r="L40" s="86"/>
      <c r="M40" s="13">
        <f t="shared" si="4"/>
        <v>597.55000000000007</v>
      </c>
      <c r="N40" s="12" t="s">
        <v>15</v>
      </c>
      <c r="O40" s="14">
        <v>1</v>
      </c>
      <c r="P40" s="15">
        <f t="shared" si="5"/>
        <v>597.55000000000007</v>
      </c>
    </row>
    <row r="41" spans="1:16" ht="152.5" customHeight="1">
      <c r="A41" s="10" t="s">
        <v>63</v>
      </c>
      <c r="B41" s="54" t="s">
        <v>64</v>
      </c>
      <c r="C41" s="54"/>
      <c r="D41" s="54"/>
      <c r="E41" s="54"/>
      <c r="F41" s="69"/>
      <c r="G41" s="40">
        <v>7460</v>
      </c>
      <c r="H41" s="40">
        <v>8165</v>
      </c>
      <c r="I41" s="20" t="s">
        <v>29</v>
      </c>
      <c r="J41" s="57" t="s">
        <v>29</v>
      </c>
      <c r="K41" s="85">
        <f t="shared" si="3"/>
        <v>7812.5</v>
      </c>
      <c r="L41" s="86"/>
      <c r="M41" s="13">
        <f t="shared" si="4"/>
        <v>5208.333333333333</v>
      </c>
      <c r="N41" s="12" t="s">
        <v>15</v>
      </c>
      <c r="O41" s="14">
        <v>1</v>
      </c>
      <c r="P41" s="15">
        <f t="shared" si="5"/>
        <v>5208.333333333333</v>
      </c>
    </row>
    <row r="42" spans="1:16" ht="152.5" customHeight="1">
      <c r="A42" s="10" t="s">
        <v>65</v>
      </c>
      <c r="B42" s="54" t="s">
        <v>66</v>
      </c>
      <c r="C42" s="54"/>
      <c r="D42" s="54"/>
      <c r="E42" s="54"/>
      <c r="F42" s="69"/>
      <c r="G42" s="40">
        <v>173</v>
      </c>
      <c r="H42" s="40">
        <v>379</v>
      </c>
      <c r="I42" s="20">
        <v>269.89999999999998</v>
      </c>
      <c r="J42" s="56">
        <v>527</v>
      </c>
      <c r="K42" s="85">
        <f t="shared" si="3"/>
        <v>337.22500000000002</v>
      </c>
      <c r="L42" s="86"/>
      <c r="M42" s="13">
        <f t="shared" si="4"/>
        <v>224.81666666666669</v>
      </c>
      <c r="N42" s="12" t="s">
        <v>15</v>
      </c>
      <c r="O42" s="14">
        <v>1</v>
      </c>
      <c r="P42" s="15">
        <f t="shared" si="5"/>
        <v>224.81666666666669</v>
      </c>
    </row>
    <row r="43" spans="1:16" ht="152.5" customHeight="1">
      <c r="A43" s="10" t="s">
        <v>67</v>
      </c>
      <c r="B43" s="54" t="s">
        <v>68</v>
      </c>
      <c r="C43" s="54"/>
      <c r="D43" s="54"/>
      <c r="E43" s="54"/>
      <c r="F43" s="69"/>
      <c r="G43" s="40">
        <v>285.39999999999998</v>
      </c>
      <c r="H43" s="40">
        <v>209</v>
      </c>
      <c r="I43" s="20">
        <v>177</v>
      </c>
      <c r="J43" s="56">
        <v>203</v>
      </c>
      <c r="K43" s="85">
        <f t="shared" si="3"/>
        <v>218.6</v>
      </c>
      <c r="L43" s="86"/>
      <c r="M43" s="13">
        <f t="shared" si="4"/>
        <v>145.73333333333332</v>
      </c>
      <c r="N43" s="12" t="s">
        <v>15</v>
      </c>
      <c r="O43" s="14">
        <v>2</v>
      </c>
      <c r="P43" s="15">
        <f t="shared" si="5"/>
        <v>291.46666666666664</v>
      </c>
    </row>
    <row r="44" spans="1:16" ht="152.5" customHeight="1">
      <c r="A44" s="10" t="s">
        <v>69</v>
      </c>
      <c r="B44" s="54" t="s">
        <v>70</v>
      </c>
      <c r="C44" s="54"/>
      <c r="D44" s="54"/>
      <c r="E44" s="54"/>
      <c r="F44" s="69"/>
      <c r="G44" s="40">
        <v>281</v>
      </c>
      <c r="H44" s="56">
        <v>232</v>
      </c>
      <c r="I44" s="56">
        <v>253</v>
      </c>
      <c r="J44" s="56">
        <v>220</v>
      </c>
      <c r="K44" s="84">
        <f t="shared" si="3"/>
        <v>246.5</v>
      </c>
      <c r="L44" s="84"/>
      <c r="M44" s="13">
        <f t="shared" si="4"/>
        <v>164.33333333333334</v>
      </c>
      <c r="N44" s="12" t="s">
        <v>15</v>
      </c>
      <c r="O44" s="14">
        <v>3</v>
      </c>
      <c r="P44" s="15">
        <f t="shared" si="5"/>
        <v>493</v>
      </c>
    </row>
    <row r="45" spans="1:16" ht="152.5" customHeight="1">
      <c r="A45" s="10" t="s">
        <v>71</v>
      </c>
      <c r="B45" s="54" t="s">
        <v>72</v>
      </c>
      <c r="C45" s="54"/>
      <c r="D45" s="54"/>
      <c r="E45" s="54"/>
      <c r="F45" s="69"/>
      <c r="G45" s="40">
        <v>724</v>
      </c>
      <c r="H45" s="21" t="s">
        <v>29</v>
      </c>
      <c r="I45" s="21">
        <v>460</v>
      </c>
      <c r="J45" s="56">
        <v>772</v>
      </c>
      <c r="K45" s="84">
        <f t="shared" si="3"/>
        <v>652</v>
      </c>
      <c r="L45" s="84"/>
      <c r="M45" s="13">
        <f t="shared" si="4"/>
        <v>434.66666666666669</v>
      </c>
      <c r="N45" s="12" t="s">
        <v>15</v>
      </c>
      <c r="O45" s="14">
        <v>3</v>
      </c>
      <c r="P45" s="15">
        <f t="shared" si="5"/>
        <v>1304</v>
      </c>
    </row>
    <row r="46" spans="1:16" ht="132.75" customHeight="1">
      <c r="A46" s="10" t="s">
        <v>73</v>
      </c>
      <c r="B46" s="54" t="s">
        <v>74</v>
      </c>
      <c r="C46" s="54"/>
      <c r="D46" s="54"/>
      <c r="E46" s="54"/>
      <c r="F46" s="69"/>
      <c r="G46" s="56">
        <v>3800</v>
      </c>
      <c r="H46" s="56">
        <v>5000</v>
      </c>
      <c r="I46" s="56">
        <v>5500</v>
      </c>
      <c r="J46" s="18">
        <v>1352</v>
      </c>
      <c r="K46" s="84">
        <f t="shared" si="3"/>
        <v>3913</v>
      </c>
      <c r="L46" s="84"/>
      <c r="M46" s="13">
        <f t="shared" si="4"/>
        <v>2608.6666666666665</v>
      </c>
      <c r="N46" s="12" t="s">
        <v>15</v>
      </c>
      <c r="O46" s="14">
        <v>1</v>
      </c>
      <c r="P46" s="15">
        <f t="shared" si="5"/>
        <v>2608.6666666666665</v>
      </c>
    </row>
    <row r="47" spans="1:16" ht="132.75" customHeight="1">
      <c r="A47" s="10" t="s">
        <v>75</v>
      </c>
      <c r="B47" s="54" t="s">
        <v>76</v>
      </c>
      <c r="C47" s="54"/>
      <c r="D47" s="54"/>
      <c r="E47" s="54"/>
      <c r="F47" s="69"/>
      <c r="G47" s="56">
        <v>2000</v>
      </c>
      <c r="H47" s="56">
        <v>630</v>
      </c>
      <c r="I47" s="56">
        <v>1450</v>
      </c>
      <c r="J47" s="20">
        <v>998</v>
      </c>
      <c r="K47" s="84">
        <f t="shared" si="3"/>
        <v>1269.5</v>
      </c>
      <c r="L47" s="84"/>
      <c r="M47" s="13">
        <f t="shared" si="4"/>
        <v>846.33333333333337</v>
      </c>
      <c r="N47" s="12" t="s">
        <v>24</v>
      </c>
      <c r="O47" s="14">
        <v>1</v>
      </c>
      <c r="P47" s="15">
        <f t="shared" si="5"/>
        <v>846.33333333333337</v>
      </c>
    </row>
    <row r="48" spans="1:16" ht="132.75" customHeight="1">
      <c r="A48" s="10" t="s">
        <v>77</v>
      </c>
      <c r="B48" s="17" t="s">
        <v>78</v>
      </c>
      <c r="C48" s="17"/>
      <c r="D48" s="17"/>
      <c r="E48" s="17"/>
      <c r="F48" s="69"/>
      <c r="G48" s="56">
        <v>2590</v>
      </c>
      <c r="H48" s="56">
        <v>2600</v>
      </c>
      <c r="I48" s="58">
        <v>2400</v>
      </c>
      <c r="J48" s="20">
        <v>2740</v>
      </c>
      <c r="K48" s="82">
        <f t="shared" si="3"/>
        <v>2582.5</v>
      </c>
      <c r="L48" s="83"/>
      <c r="M48" s="13">
        <f t="shared" si="4"/>
        <v>1721.6666666666667</v>
      </c>
      <c r="N48" s="12" t="s">
        <v>15</v>
      </c>
      <c r="O48" s="14">
        <v>1</v>
      </c>
      <c r="P48" s="15">
        <f t="shared" si="5"/>
        <v>1721.6666666666667</v>
      </c>
    </row>
    <row r="49" spans="1:17" s="23" customFormat="1" ht="132.75" customHeight="1">
      <c r="A49" s="10" t="s">
        <v>79</v>
      </c>
      <c r="B49" s="25" t="s">
        <v>80</v>
      </c>
      <c r="C49" s="25"/>
      <c r="D49" s="25"/>
      <c r="E49" s="25"/>
      <c r="F49" s="69"/>
      <c r="G49" s="56">
        <v>280</v>
      </c>
      <c r="H49" s="56">
        <v>329</v>
      </c>
      <c r="I49" s="58">
        <v>278</v>
      </c>
      <c r="J49" s="20">
        <v>290</v>
      </c>
      <c r="K49" s="82">
        <f t="shared" si="3"/>
        <v>294.25</v>
      </c>
      <c r="L49" s="83"/>
      <c r="M49" s="13">
        <f t="shared" si="4"/>
        <v>196.16666666666666</v>
      </c>
      <c r="N49" s="12" t="s">
        <v>24</v>
      </c>
      <c r="O49" s="14">
        <v>2</v>
      </c>
      <c r="P49" s="15">
        <f t="shared" si="5"/>
        <v>392.33333333333331</v>
      </c>
      <c r="Q49" s="3"/>
    </row>
    <row r="50" spans="1:17" s="23" customFormat="1" ht="48" customHeight="1">
      <c r="A50" s="10" t="s">
        <v>81</v>
      </c>
      <c r="B50" s="22" t="s">
        <v>82</v>
      </c>
      <c r="C50" s="22"/>
      <c r="D50" s="22"/>
      <c r="E50" s="22"/>
      <c r="F50" s="69"/>
      <c r="G50" s="20">
        <v>1350</v>
      </c>
      <c r="H50" s="59">
        <v>1950</v>
      </c>
      <c r="I50" s="20">
        <v>1500</v>
      </c>
      <c r="J50" s="20">
        <v>1400</v>
      </c>
      <c r="K50" s="82">
        <f t="shared" si="3"/>
        <v>1550</v>
      </c>
      <c r="L50" s="83"/>
      <c r="M50" s="13">
        <f t="shared" si="4"/>
        <v>1033.3333333333333</v>
      </c>
      <c r="N50" s="12" t="s">
        <v>15</v>
      </c>
      <c r="O50" s="14">
        <v>2</v>
      </c>
      <c r="P50" s="15">
        <f t="shared" si="5"/>
        <v>2066.6666666666665</v>
      </c>
      <c r="Q50" s="3"/>
    </row>
    <row r="51" spans="1:17" s="23" customFormat="1" ht="144" customHeight="1">
      <c r="A51" s="10" t="s">
        <v>83</v>
      </c>
      <c r="B51" s="22" t="s">
        <v>84</v>
      </c>
      <c r="C51" s="22"/>
      <c r="D51" s="22"/>
      <c r="E51" s="22"/>
      <c r="F51" s="69"/>
      <c r="G51" s="20">
        <v>1000</v>
      </c>
      <c r="H51" s="59">
        <v>1314</v>
      </c>
      <c r="I51" s="20">
        <v>1500</v>
      </c>
      <c r="J51" s="20">
        <v>1500</v>
      </c>
      <c r="K51" s="82">
        <f t="shared" si="3"/>
        <v>1328.5</v>
      </c>
      <c r="L51" s="83"/>
      <c r="M51" s="13">
        <f t="shared" si="4"/>
        <v>885.66666666666663</v>
      </c>
      <c r="N51" s="12" t="s">
        <v>15</v>
      </c>
      <c r="O51" s="14">
        <v>1</v>
      </c>
      <c r="P51" s="15">
        <f t="shared" si="5"/>
        <v>885.66666666666663</v>
      </c>
      <c r="Q51" s="3"/>
    </row>
    <row r="52" spans="1:17" ht="150" customHeight="1">
      <c r="A52" s="10" t="s">
        <v>85</v>
      </c>
      <c r="B52" s="22" t="s">
        <v>86</v>
      </c>
      <c r="C52" s="22"/>
      <c r="D52" s="22"/>
      <c r="E52" s="22"/>
      <c r="F52" s="69"/>
      <c r="G52" s="20">
        <v>2450</v>
      </c>
      <c r="H52" s="20">
        <v>2300</v>
      </c>
      <c r="I52" s="20">
        <v>2142</v>
      </c>
      <c r="J52" s="20">
        <v>2499</v>
      </c>
      <c r="K52" s="84">
        <f t="shared" si="3"/>
        <v>2347.75</v>
      </c>
      <c r="L52" s="84"/>
      <c r="M52" s="13">
        <f t="shared" si="4"/>
        <v>1565.1666666666667</v>
      </c>
      <c r="N52" s="12" t="s">
        <v>15</v>
      </c>
      <c r="O52" s="14">
        <v>2</v>
      </c>
      <c r="P52" s="15">
        <f t="shared" si="5"/>
        <v>3130.3333333333335</v>
      </c>
    </row>
    <row r="53" spans="1:17" ht="150" customHeight="1">
      <c r="A53" s="60" t="s">
        <v>87</v>
      </c>
      <c r="B53" s="25" t="s">
        <v>88</v>
      </c>
      <c r="C53" s="25"/>
      <c r="D53" s="25"/>
      <c r="E53" s="25"/>
      <c r="F53" s="69"/>
      <c r="G53" s="21">
        <v>603</v>
      </c>
      <c r="H53" s="20" t="s">
        <v>29</v>
      </c>
      <c r="I53" s="20" t="s">
        <v>29</v>
      </c>
      <c r="J53" s="43" t="s">
        <v>89</v>
      </c>
      <c r="K53" s="84">
        <f>AVERAGE(603,810,710,900)</f>
        <v>755.75</v>
      </c>
      <c r="L53" s="84"/>
      <c r="M53" s="13">
        <f t="shared" si="4"/>
        <v>503.83333333333331</v>
      </c>
      <c r="N53" s="12" t="s">
        <v>24</v>
      </c>
      <c r="O53" s="14">
        <v>1</v>
      </c>
      <c r="P53" s="15">
        <f t="shared" si="5"/>
        <v>503.83333333333331</v>
      </c>
    </row>
    <row r="54" spans="1:17" s="23" customFormat="1" ht="150" customHeight="1">
      <c r="A54" s="10" t="s">
        <v>90</v>
      </c>
      <c r="B54" s="22" t="s">
        <v>91</v>
      </c>
      <c r="C54" s="22"/>
      <c r="D54" s="22"/>
      <c r="E54" s="22"/>
      <c r="F54" s="69"/>
      <c r="G54" s="20" t="s">
        <v>29</v>
      </c>
      <c r="H54" s="20">
        <v>2550</v>
      </c>
      <c r="I54" s="61">
        <v>2400</v>
      </c>
      <c r="J54" s="20" t="s">
        <v>29</v>
      </c>
      <c r="K54" s="84">
        <f>AVERAGE(G54:J54)</f>
        <v>2475</v>
      </c>
      <c r="L54" s="84"/>
      <c r="M54" s="13">
        <f t="shared" si="4"/>
        <v>1650</v>
      </c>
      <c r="N54" s="12" t="s">
        <v>15</v>
      </c>
      <c r="O54" s="14">
        <v>2</v>
      </c>
      <c r="P54" s="15">
        <f t="shared" si="5"/>
        <v>3300</v>
      </c>
      <c r="Q54" s="3"/>
    </row>
    <row r="55" spans="1:17" s="23" customFormat="1" ht="150" customHeight="1">
      <c r="A55" s="10" t="s">
        <v>92</v>
      </c>
      <c r="B55" s="22" t="s">
        <v>93</v>
      </c>
      <c r="C55" s="22"/>
      <c r="D55" s="22"/>
      <c r="E55" s="22"/>
      <c r="F55" s="69"/>
      <c r="G55" s="20" t="s">
        <v>29</v>
      </c>
      <c r="H55" s="20">
        <v>2808</v>
      </c>
      <c r="I55" s="61">
        <v>2400</v>
      </c>
      <c r="J55" s="20" t="s">
        <v>29</v>
      </c>
      <c r="K55" s="84">
        <f>AVERAGE(G55:J55)</f>
        <v>2604</v>
      </c>
      <c r="L55" s="84"/>
      <c r="M55" s="13">
        <f t="shared" si="4"/>
        <v>1736</v>
      </c>
      <c r="N55" s="12" t="s">
        <v>15</v>
      </c>
      <c r="O55" s="14">
        <v>1</v>
      </c>
      <c r="P55" s="15">
        <f t="shared" si="5"/>
        <v>1736</v>
      </c>
      <c r="Q55" s="3"/>
    </row>
    <row r="56" spans="1:17" ht="150" customHeight="1">
      <c r="A56" s="10" t="s">
        <v>94</v>
      </c>
      <c r="B56" s="22" t="s">
        <v>95</v>
      </c>
      <c r="C56" s="22"/>
      <c r="D56" s="22"/>
      <c r="E56" s="22"/>
      <c r="F56" s="69"/>
      <c r="G56" s="20">
        <v>3000</v>
      </c>
      <c r="H56" s="61">
        <v>3000</v>
      </c>
      <c r="I56" s="61">
        <v>3834</v>
      </c>
      <c r="J56" s="20" t="s">
        <v>29</v>
      </c>
      <c r="K56" s="84">
        <f>AVERAGE(G56:J56)</f>
        <v>3278</v>
      </c>
      <c r="L56" s="84"/>
      <c r="M56" s="13">
        <f t="shared" si="4"/>
        <v>2185.3333333333335</v>
      </c>
      <c r="N56" s="12" t="s">
        <v>15</v>
      </c>
      <c r="O56" s="14">
        <v>2</v>
      </c>
      <c r="P56" s="15">
        <f t="shared" si="5"/>
        <v>4370.666666666667</v>
      </c>
    </row>
    <row r="57" spans="1:17" ht="150" customHeight="1">
      <c r="A57" s="10" t="s">
        <v>96</v>
      </c>
      <c r="B57" s="17" t="s">
        <v>97</v>
      </c>
      <c r="C57" s="17"/>
      <c r="D57" s="17"/>
      <c r="E57" s="17"/>
      <c r="F57" s="69"/>
      <c r="G57" s="20">
        <v>999</v>
      </c>
      <c r="H57" s="20" t="s">
        <v>29</v>
      </c>
      <c r="I57" s="20" t="s">
        <v>29</v>
      </c>
      <c r="J57" s="20" t="s">
        <v>29</v>
      </c>
      <c r="K57" s="84">
        <f>AVERAGE(G57:J57)</f>
        <v>999</v>
      </c>
      <c r="L57" s="84"/>
      <c r="M57" s="13">
        <f t="shared" si="4"/>
        <v>666</v>
      </c>
      <c r="N57" s="12" t="s">
        <v>24</v>
      </c>
      <c r="O57" s="14">
        <v>1</v>
      </c>
      <c r="P57" s="15">
        <f t="shared" si="5"/>
        <v>666</v>
      </c>
    </row>
    <row r="59" spans="1:17">
      <c r="A59" s="71" t="s">
        <v>112</v>
      </c>
      <c r="M59" s="66"/>
    </row>
    <row r="60" spans="1:17" ht="23" customHeight="1">
      <c r="A60" s="81"/>
      <c r="B60" s="81"/>
      <c r="C60" s="81"/>
      <c r="D60" s="81"/>
      <c r="E60" s="81"/>
      <c r="F60" s="81"/>
      <c r="M60" s="66"/>
    </row>
    <row r="61" spans="1:17" ht="23" customHeight="1">
      <c r="A61" s="81"/>
      <c r="B61" s="81"/>
      <c r="C61" s="81"/>
      <c r="D61" s="81"/>
      <c r="E61" s="81"/>
      <c r="F61" s="81"/>
      <c r="M61" s="66"/>
    </row>
    <row r="62" spans="1:17" ht="23" customHeight="1">
      <c r="A62" s="81"/>
      <c r="B62" s="81"/>
      <c r="C62" s="81"/>
      <c r="D62" s="81"/>
      <c r="E62" s="81"/>
      <c r="F62" s="81"/>
    </row>
    <row r="63" spans="1:17" ht="23" customHeight="1">
      <c r="A63" s="81"/>
      <c r="B63" s="81"/>
      <c r="C63" s="81"/>
      <c r="D63" s="81"/>
      <c r="E63" s="81"/>
      <c r="F63" s="81"/>
    </row>
    <row r="64" spans="1:17" ht="23" customHeight="1">
      <c r="A64" s="81"/>
      <c r="B64" s="81"/>
      <c r="C64" s="81"/>
      <c r="D64" s="81"/>
      <c r="E64" s="81"/>
      <c r="F64" s="81"/>
    </row>
    <row r="66" spans="1:13" ht="23" customHeight="1">
      <c r="A66" s="79" t="s">
        <v>113</v>
      </c>
      <c r="B66" s="79"/>
      <c r="C66" s="79"/>
      <c r="D66" s="79"/>
      <c r="E66" s="79"/>
      <c r="F66" s="79"/>
    </row>
    <row r="67" spans="1:13" s="63" customFormat="1" ht="23" customHeight="1">
      <c r="A67" s="79"/>
      <c r="B67" s="79"/>
      <c r="C67" s="79"/>
      <c r="D67" s="79"/>
      <c r="E67" s="79"/>
      <c r="F67" s="79"/>
      <c r="J67" s="64"/>
      <c r="K67" s="65"/>
      <c r="L67" s="65"/>
      <c r="M67" s="67"/>
    </row>
    <row r="68" spans="1:13" s="63" customFormat="1" ht="23" customHeight="1">
      <c r="A68" s="79"/>
      <c r="B68" s="79"/>
      <c r="C68" s="79"/>
      <c r="D68" s="79"/>
      <c r="E68" s="79"/>
      <c r="F68" s="79"/>
      <c r="J68" s="64"/>
      <c r="K68" s="65"/>
      <c r="L68" s="65"/>
      <c r="M68" s="67"/>
    </row>
    <row r="69" spans="1:13" s="63" customFormat="1" ht="23" customHeight="1">
      <c r="A69" s="79"/>
      <c r="B69" s="79"/>
      <c r="C69" s="79"/>
      <c r="D69" s="79"/>
      <c r="E69" s="79"/>
      <c r="F69" s="79"/>
      <c r="J69" s="64"/>
      <c r="K69" s="65"/>
      <c r="L69" s="65"/>
      <c r="M69" s="67"/>
    </row>
    <row r="70" spans="1:13" s="63" customFormat="1" ht="23" customHeight="1">
      <c r="A70" s="79"/>
      <c r="B70" s="79"/>
      <c r="C70" s="79"/>
      <c r="D70" s="79"/>
      <c r="E70" s="79"/>
      <c r="F70" s="79"/>
      <c r="J70" s="64"/>
      <c r="K70" s="65"/>
      <c r="L70" s="65"/>
      <c r="M70" s="67"/>
    </row>
    <row r="71" spans="1:13" s="63" customFormat="1">
      <c r="A71" s="23"/>
      <c r="B71" s="62"/>
      <c r="C71" s="62"/>
      <c r="D71" s="62"/>
      <c r="E71" s="62"/>
      <c r="F71" s="62"/>
      <c r="J71" s="64"/>
      <c r="K71" s="65"/>
      <c r="L71" s="65"/>
      <c r="M71" s="67"/>
    </row>
    <row r="72" spans="1:13" s="63" customFormat="1">
      <c r="A72" s="23" t="s">
        <v>115</v>
      </c>
      <c r="B72" s="62"/>
      <c r="C72" s="62"/>
      <c r="D72" s="80" t="s">
        <v>117</v>
      </c>
      <c r="E72" s="80"/>
      <c r="F72" s="80"/>
      <c r="J72" s="64"/>
      <c r="K72" s="65"/>
      <c r="L72" s="65"/>
      <c r="M72" s="67"/>
    </row>
    <row r="73" spans="1:13" s="63" customFormat="1">
      <c r="A73" s="77" t="s">
        <v>114</v>
      </c>
      <c r="B73" s="62"/>
      <c r="C73" s="62"/>
      <c r="D73" s="80" t="s">
        <v>116</v>
      </c>
      <c r="E73" s="80"/>
      <c r="F73" s="80"/>
      <c r="J73" s="64"/>
      <c r="K73" s="65"/>
      <c r="L73" s="65"/>
      <c r="M73" s="67"/>
    </row>
    <row r="74" spans="1:13" s="63" customFormat="1">
      <c r="A74" s="23"/>
      <c r="B74" s="62"/>
      <c r="C74" s="62"/>
      <c r="D74" s="62"/>
      <c r="E74" s="62"/>
      <c r="F74" s="62"/>
      <c r="J74" s="64"/>
      <c r="K74" s="65"/>
      <c r="L74" s="65"/>
      <c r="M74" s="67"/>
    </row>
    <row r="75" spans="1:13" s="63" customFormat="1">
      <c r="A75" s="23"/>
      <c r="B75" s="62"/>
      <c r="C75" s="62"/>
      <c r="D75" s="62"/>
      <c r="E75" s="62"/>
      <c r="F75" s="62"/>
      <c r="J75" s="64"/>
      <c r="K75" s="65"/>
      <c r="L75" s="65"/>
      <c r="M75" s="67"/>
    </row>
    <row r="76" spans="1:13" s="63" customFormat="1">
      <c r="A76" s="23"/>
      <c r="B76" s="62"/>
      <c r="C76" s="62"/>
      <c r="D76" s="62"/>
      <c r="E76" s="62"/>
      <c r="F76" s="62"/>
      <c r="J76" s="64"/>
      <c r="K76" s="65"/>
      <c r="L76" s="65"/>
      <c r="M76" s="67"/>
    </row>
    <row r="77" spans="1:13" s="63" customFormat="1">
      <c r="A77" s="23"/>
      <c r="B77" s="62"/>
      <c r="C77" s="62"/>
      <c r="D77" s="62"/>
      <c r="E77" s="62"/>
      <c r="F77" s="62"/>
      <c r="J77" s="64"/>
      <c r="K77" s="65"/>
      <c r="L77" s="65"/>
      <c r="M77" s="67"/>
    </row>
    <row r="78" spans="1:13" s="63" customFormat="1">
      <c r="A78" s="23"/>
      <c r="B78" s="62"/>
      <c r="C78" s="62"/>
      <c r="D78" s="62"/>
      <c r="E78" s="62"/>
      <c r="F78" s="62"/>
      <c r="J78" s="64"/>
      <c r="K78" s="65"/>
      <c r="L78" s="65"/>
      <c r="M78" s="67"/>
    </row>
    <row r="79" spans="1:13" s="63" customFormat="1">
      <c r="A79" s="23"/>
      <c r="B79" s="62"/>
      <c r="C79" s="62"/>
      <c r="D79" s="62"/>
      <c r="E79" s="62"/>
      <c r="F79" s="62"/>
      <c r="J79" s="64"/>
      <c r="K79" s="65"/>
      <c r="L79" s="65"/>
      <c r="M79" s="67"/>
    </row>
    <row r="80" spans="1:13" s="63" customFormat="1">
      <c r="A80" s="23"/>
      <c r="B80" s="62"/>
      <c r="C80" s="62"/>
      <c r="D80" s="62"/>
      <c r="E80" s="62"/>
      <c r="F80" s="62"/>
      <c r="J80" s="64"/>
      <c r="K80" s="65"/>
      <c r="L80" s="65"/>
      <c r="M80" s="67"/>
    </row>
    <row r="81" spans="1:13" s="63" customFormat="1">
      <c r="A81" s="23"/>
      <c r="B81" s="62"/>
      <c r="C81" s="62"/>
      <c r="D81" s="62"/>
      <c r="E81" s="62"/>
      <c r="F81" s="62"/>
      <c r="J81" s="64"/>
      <c r="K81" s="65"/>
      <c r="L81" s="65"/>
      <c r="M81" s="67"/>
    </row>
    <row r="82" spans="1:13" s="63" customFormat="1">
      <c r="A82" s="23"/>
      <c r="B82" s="62"/>
      <c r="C82" s="62"/>
      <c r="D82" s="62"/>
      <c r="E82" s="62"/>
      <c r="F82" s="62"/>
      <c r="J82" s="64"/>
      <c r="K82" s="65"/>
      <c r="L82" s="65"/>
      <c r="M82" s="67"/>
    </row>
    <row r="83" spans="1:13" s="63" customFormat="1">
      <c r="A83" s="23"/>
      <c r="B83" s="62"/>
      <c r="C83" s="62"/>
      <c r="D83" s="62"/>
      <c r="E83" s="62"/>
      <c r="F83" s="62"/>
      <c r="J83" s="64"/>
      <c r="K83" s="65"/>
      <c r="L83" s="65"/>
      <c r="M83" s="67"/>
    </row>
    <row r="84" spans="1:13" s="63" customFormat="1">
      <c r="A84" s="23"/>
      <c r="B84" s="62"/>
      <c r="C84" s="62"/>
      <c r="D84" s="62"/>
      <c r="E84" s="62"/>
      <c r="F84" s="62"/>
      <c r="J84" s="64"/>
      <c r="K84" s="65"/>
      <c r="L84" s="65"/>
      <c r="M84" s="67"/>
    </row>
    <row r="85" spans="1:13" s="63" customFormat="1">
      <c r="A85" s="23"/>
      <c r="B85" s="62"/>
      <c r="C85" s="62"/>
      <c r="D85" s="62"/>
      <c r="E85" s="62"/>
      <c r="F85" s="62"/>
      <c r="J85" s="64"/>
      <c r="K85" s="65"/>
      <c r="L85" s="65"/>
      <c r="M85" s="67"/>
    </row>
    <row r="86" spans="1:13" s="63" customFormat="1">
      <c r="A86" s="23"/>
      <c r="B86" s="62"/>
      <c r="C86" s="62"/>
      <c r="D86" s="62"/>
      <c r="E86" s="62"/>
      <c r="F86" s="62"/>
      <c r="J86" s="64"/>
      <c r="K86" s="65"/>
      <c r="L86" s="65"/>
      <c r="M86" s="67"/>
    </row>
  </sheetData>
  <mergeCells count="53">
    <mergeCell ref="A10:F10"/>
    <mergeCell ref="K55:L55"/>
    <mergeCell ref="K56:L56"/>
    <mergeCell ref="K57:L57"/>
    <mergeCell ref="K49:L49"/>
    <mergeCell ref="K50:L50"/>
    <mergeCell ref="K51:L51"/>
    <mergeCell ref="K52:L52"/>
    <mergeCell ref="K53:L53"/>
    <mergeCell ref="K54:L54"/>
    <mergeCell ref="K35:L35"/>
    <mergeCell ref="K48:L48"/>
    <mergeCell ref="K37:L37"/>
    <mergeCell ref="K38:L38"/>
    <mergeCell ref="K39:L39"/>
    <mergeCell ref="K40:L40"/>
    <mergeCell ref="K21:L21"/>
    <mergeCell ref="K22:L22"/>
    <mergeCell ref="K36:L36"/>
    <mergeCell ref="K24:L24"/>
    <mergeCell ref="B25:M25"/>
    <mergeCell ref="K26:L26"/>
    <mergeCell ref="K27:L27"/>
    <mergeCell ref="K28:L28"/>
    <mergeCell ref="K29:L29"/>
    <mergeCell ref="K30:L30"/>
    <mergeCell ref="K31:L31"/>
    <mergeCell ref="K32:L32"/>
    <mergeCell ref="K34:L34"/>
    <mergeCell ref="K17:L17"/>
    <mergeCell ref="C12:F12"/>
    <mergeCell ref="K18:L18"/>
    <mergeCell ref="K19:L19"/>
    <mergeCell ref="K20:L20"/>
    <mergeCell ref="A11:M11"/>
    <mergeCell ref="K13:L13"/>
    <mergeCell ref="K14:L14"/>
    <mergeCell ref="K15:L15"/>
    <mergeCell ref="K16:L16"/>
    <mergeCell ref="A12:A13"/>
    <mergeCell ref="B12:B13"/>
    <mergeCell ref="A66:F70"/>
    <mergeCell ref="D73:F73"/>
    <mergeCell ref="D72:F72"/>
    <mergeCell ref="A60:F64"/>
    <mergeCell ref="K23:L23"/>
    <mergeCell ref="K46:L46"/>
    <mergeCell ref="K47:L47"/>
    <mergeCell ref="K41:L41"/>
    <mergeCell ref="K42:L42"/>
    <mergeCell ref="K43:L43"/>
    <mergeCell ref="K44:L44"/>
    <mergeCell ref="K45:L45"/>
  </mergeCells>
  <pageMargins left="0.23622047244094491" right="0.23622047244094491" top="0.74803149606299213" bottom="0.74803149606299213" header="0.31496062992125984" footer="0.31496062992125984"/>
  <pageSetup paperSize="9" scale="26" fitToHeight="6" orientation="landscape" r:id="rId1"/>
  <rowBreaks count="1" manualBreakCount="1">
    <brk id="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1_Istruzioni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Giovanni Chimenti</cp:lastModifiedBy>
  <dcterms:created xsi:type="dcterms:W3CDTF">2021-12-20T14:00:37Z</dcterms:created>
  <dcterms:modified xsi:type="dcterms:W3CDTF">2021-12-28T14:47:43Z</dcterms:modified>
  <cp:category/>
</cp:coreProperties>
</file>