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izz\Documents\DPCoe\Post-publicazione\2025\Giugno 2025\DAL 23_06_2025\Accordi Coesione\"/>
    </mc:Choice>
  </mc:AlternateContent>
  <xr:revisionPtr revIDLastSave="0" documentId="13_ncr:1_{B20D6249-1E1F-4F55-8C07-BDB396544C20}" xr6:coauthVersionLast="47" xr6:coauthVersionMax="47" xr10:uidLastSave="{00000000-0000-0000-0000-000000000000}"/>
  <bookViews>
    <workbookView xWindow="-110" yWindow="-110" windowWidth="19420" windowHeight="10300" tabRatio="671" xr2:uid="{00000000-000D-0000-FFFF-FFFF00000000}"/>
  </bookViews>
  <sheets>
    <sheet name="Tabella articolo 3" sheetId="10" r:id="rId1"/>
    <sheet name="AllegatoA1_Crono_procedurale" sheetId="2" r:id="rId2"/>
    <sheet name="Allegato A2_Anticipazioni" sheetId="9" r:id="rId3"/>
    <sheet name="Allegato B1_PianoFin_Accordo" sheetId="4" r:id="rId4"/>
    <sheet name="Allegato B2_PianoFin_Interv" sheetId="5" r:id="rId5"/>
  </sheets>
  <definedNames>
    <definedName name="_xlnm._FilterDatabase" localSheetId="2" hidden="1">'Allegato A2_Anticipazioni'!$A$2:$I$47</definedName>
    <definedName name="_xlnm._FilterDatabase" localSheetId="4" hidden="1">'Allegato B2_PianoFin_Interv'!$A$3:$R$70</definedName>
    <definedName name="_xlnm._FilterDatabase" localSheetId="1" hidden="1">AllegatoA1_Crono_procedurale!$A$3:$O$69</definedName>
    <definedName name="_xlnm.Print_Area" localSheetId="2">'Allegato A2_Anticipazioni'!$A$1:$I$47</definedName>
    <definedName name="_xlnm.Print_Area" localSheetId="3">'Allegato B1_PianoFin_Accordo'!$A$1:$K$4</definedName>
    <definedName name="_xlnm.Print_Area" localSheetId="4">'Allegato B2_PianoFin_Interv'!$A$1:$R$70</definedName>
    <definedName name="_xlnm.Print_Area" localSheetId="1">AllegatoA1_Crono_procedurale!$A$1:$O$69</definedName>
    <definedName name="_xlnm.Print_Area" localSheetId="0">'Tabella articolo 3'!$A$1:$L$16</definedName>
    <definedName name="_xlnm.Print_Titles" localSheetId="2">'Allegato A2_Anticipazioni'!$1:$2</definedName>
    <definedName name="_xlnm.Print_Titles" localSheetId="4">'Allegato B2_PianoFin_Interv'!$2:$3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70" i="5" l="1"/>
  <c r="Q70" i="5"/>
  <c r="P70" i="5"/>
  <c r="O70" i="5"/>
  <c r="N70" i="5"/>
  <c r="L70" i="5"/>
  <c r="K70" i="5"/>
  <c r="M13" i="5"/>
  <c r="M70" i="5" s="1"/>
  <c r="J5" i="10" l="1"/>
  <c r="K5" i="10" s="1"/>
  <c r="J6" i="10"/>
  <c r="K6" i="10" s="1"/>
  <c r="J7" i="10"/>
  <c r="J8" i="10"/>
  <c r="J9" i="10"/>
  <c r="J10" i="10"/>
  <c r="K10" i="10" s="1"/>
  <c r="J11" i="10"/>
  <c r="J12" i="10"/>
  <c r="K12" i="10" s="1"/>
  <c r="J13" i="10"/>
  <c r="K13" i="10" s="1"/>
  <c r="J4" i="10"/>
  <c r="D12" i="10"/>
  <c r="D5" i="10"/>
  <c r="D6" i="10"/>
  <c r="D7" i="10"/>
  <c r="D8" i="10"/>
  <c r="D9" i="10"/>
  <c r="D10" i="10"/>
  <c r="D11" i="10"/>
  <c r="D13" i="10"/>
  <c r="D4" i="10"/>
  <c r="D15" i="10"/>
  <c r="L14" i="10"/>
  <c r="I14" i="10"/>
  <c r="H14" i="10"/>
  <c r="G14" i="10"/>
  <c r="F14" i="10"/>
  <c r="E14" i="10"/>
  <c r="C14" i="10"/>
  <c r="C16" i="10" s="1"/>
  <c r="B14" i="10"/>
  <c r="B16" i="10" s="1"/>
  <c r="K11" i="10" l="1"/>
  <c r="K9" i="10"/>
  <c r="K8" i="10"/>
  <c r="K7" i="10"/>
  <c r="K4" i="10"/>
  <c r="D14" i="10"/>
  <c r="D16" i="10" s="1"/>
  <c r="J14" i="10"/>
  <c r="K14" i="10" l="1"/>
  <c r="H3" i="9"/>
  <c r="I4" i="4" l="1"/>
  <c r="F4" i="4"/>
  <c r="E4" i="4"/>
  <c r="D4" i="4"/>
  <c r="C4" i="4"/>
  <c r="G4" i="4"/>
  <c r="H4" i="4"/>
  <c r="J4" i="4"/>
  <c r="K3" i="4"/>
  <c r="K4" i="4" s="1"/>
  <c r="H41" i="9" l="1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</calcChain>
</file>

<file path=xl/sharedStrings.xml><?xml version="1.0" encoding="utf-8"?>
<sst xmlns="http://schemas.openxmlformats.org/spreadsheetml/2006/main" count="1358" uniqueCount="422">
  <si>
    <t>Accordo per la Coesione Governo - Regione Basilicata
Allegato A1 Programma di interventi e le linee di azione con cronoprogramma procedurale</t>
  </si>
  <si>
    <t>ID</t>
  </si>
  <si>
    <t>AMMINISTRAZIONE</t>
  </si>
  <si>
    <t>AREATEMATICA</t>
  </si>
  <si>
    <t>LINEA DI INTERVENTO</t>
  </si>
  <si>
    <t>CUP</t>
  </si>
  <si>
    <t>TITOLO</t>
  </si>
  <si>
    <t xml:space="preserve">COSTO TOTALE </t>
  </si>
  <si>
    <t>IMPORTO RICHIESTO FSC 21-27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</si>
  <si>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</si>
  <si>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</si>
  <si>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</si>
  <si>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</si>
  <si>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</si>
  <si>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</si>
  <si>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FSCRI_RI_1031</t>
  </si>
  <si>
    <t>COMUNE DI RIVELLO</t>
  </si>
  <si>
    <t>08.RIQUALIFICAZIONE URBANA</t>
  </si>
  <si>
    <t>08.01 EDILIZIA E SPAZI PUBBLICI</t>
  </si>
  <si>
    <t>J87B22000450001</t>
  </si>
  <si>
    <t>PAVIMENTAZIONI NEL CENTRO STORICO</t>
  </si>
  <si>
    <t>1_SEMESTRE_2023</t>
  </si>
  <si>
    <t>2_SEMESTRE_2026</t>
  </si>
  <si>
    <t>FSCRI_RI_1320</t>
  </si>
  <si>
    <t>REGIONE BASILICATA - APIBAS</t>
  </si>
  <si>
    <t>04.ENERGIA</t>
  </si>
  <si>
    <t>04.02 ENERGIA RINNOVABILE</t>
  </si>
  <si>
    <t>D83D22000860006</t>
  </si>
  <si>
    <t>REALIZZAZIONE DI IMPIANTI FOTOVOLTAICI ASSERVITI AI POD PIÙ ENERGIVORI DI ACQUEDOTTO LUCANO SPA</t>
  </si>
  <si>
    <t>1_SEMESTRE_2029</t>
  </si>
  <si>
    <t>FSCRI_RI_1323</t>
  </si>
  <si>
    <t>D63D22000410006</t>
  </si>
  <si>
    <t>REALIZZAZIONE DI UN IMPIANTO EOLICO DA 4 MW IN AUTOPRODUZIONE PRESSO ISI CAMASTRA A TRIVIGNO (PZ)</t>
  </si>
  <si>
    <t>FSCRI_RI_1331</t>
  </si>
  <si>
    <t>COMUNE DI PISTICCI</t>
  </si>
  <si>
    <t>04.01 EFFICIENZA ENERGETICA</t>
  </si>
  <si>
    <t>C72E22000170006</t>
  </si>
  <si>
    <t>PROGETTO DI EFFICIENTAMENTO ENERGETICO – PUBBLICA ILLUMINAZIONE</t>
  </si>
  <si>
    <t>1_SEMESTRE_2025</t>
  </si>
  <si>
    <t>FSCRI_RI_1337</t>
  </si>
  <si>
    <t>EIPLI</t>
  </si>
  <si>
    <t>05.AMBIENTE E RISORSE NATURALI</t>
  </si>
  <si>
    <t>05.02 RISORSE IDRICHE</t>
  </si>
  <si>
    <t>H74H15000880006</t>
  </si>
  <si>
    <t>LAVORI DI RIPRISTINO DELLA CAPACITÀ DI INVASO DELLE FLUENZE DEL FIUME SINNI NELLA DIGA MONTE COTUGNO</t>
  </si>
  <si>
    <t>2_SEMESTRE_2028</t>
  </si>
  <si>
    <t>FSCRI_RI_1521</t>
  </si>
  <si>
    <t>CONSORZIO DI BONIFICA DELLA BASILICATA</t>
  </si>
  <si>
    <t/>
  </si>
  <si>
    <t>LAVORI DI ADEGUAMENTO E POTENZIAMENTO IMPIANTO DI DEPURAZIONE ACQUE REFLUE -  LAVELLO</t>
  </si>
  <si>
    <t>1_SEMESTRE_2024</t>
  </si>
  <si>
    <t>2_SEMESTRE_2024</t>
  </si>
  <si>
    <t>FSCRI_RI_1524</t>
  </si>
  <si>
    <t>COMUNE DI POLICORO</t>
  </si>
  <si>
    <t>03.COMPETITIVITÀ IMPRESE</t>
  </si>
  <si>
    <t>03.01 INDUSTRIA E SERVIZI</t>
  </si>
  <si>
    <t>AMPLIAMENTO ZONA ARTIGIANALE D1 POLICORO</t>
  </si>
  <si>
    <t>2_SEMESTRE_2025</t>
  </si>
  <si>
    <t>2_SEMESTRE_2029</t>
  </si>
  <si>
    <t>FSCRI_RI_1527</t>
  </si>
  <si>
    <t xml:space="preserve"> COMUNE DI POTENZA</t>
  </si>
  <si>
    <t>B35F17000040006</t>
  </si>
  <si>
    <t>CONSOLIDAMENTO STATICO PONTE MUSMECI</t>
  </si>
  <si>
    <t>2_SEMESTRE_2023</t>
  </si>
  <si>
    <t>FSCRI_RI_2245</t>
  </si>
  <si>
    <t>AOR SAN CARLO - ASP - ASM</t>
  </si>
  <si>
    <t>10.SOCIALE E SALUTE</t>
  </si>
  <si>
    <t>10.04 SERVIZI SANITARI</t>
  </si>
  <si>
    <t>RINNOVO PARCO TECNOLOGICO, APPARECCHIATURE E ATTREZZATURE SPECIALISTICHE ASP, ASM E AO SAN CARLO</t>
  </si>
  <si>
    <t>FSCRI_RI_2302</t>
  </si>
  <si>
    <t>REGIONE BASILICATA - SOGGETTI GESTORI AREE PRODUTTIVE (APIBAS, CONSORZIO INDUSTRIALE DI MATERA, COMUNI)</t>
  </si>
  <si>
    <t>INTERVENTI INFRASTRUTTURALI MATERIALI E/O IMMATERIALI SULLE AREE PRODUTTIVE REGIONALI</t>
  </si>
  <si>
    <t>2_SEMESTRE_2027</t>
  </si>
  <si>
    <t>FSCRI_RI_2303</t>
  </si>
  <si>
    <t>REGIONE BASILICATA - COMUNI DELLA BASILICATA</t>
  </si>
  <si>
    <t>AVVISO PUBBLICO "TOP SPORT"   RIGENERAZIONE E RIQUALIFICAZIONE DI IMPIANTI SPORTIVI ESISTENTI</t>
  </si>
  <si>
    <t>1_SEMESTRE_2026</t>
  </si>
  <si>
    <t>FSCRI_RI_2304</t>
  </si>
  <si>
    <t>COMUNE DI NOVASIRI</t>
  </si>
  <si>
    <t>06.CULTURA</t>
  </si>
  <si>
    <t>06.01 PATRIMONIO E PAESAGGIO</t>
  </si>
  <si>
    <t>SITI ARCHEOLOGICI MINORI: RICERCA, RECUPERO, VALORIZZAZIONE (SIRIO). CUGNO DEI VAGNI (NOVA SIRI, MT)</t>
  </si>
  <si>
    <t>FSCRI_RI_2306</t>
  </si>
  <si>
    <t>COMUNE DI POTENZA</t>
  </si>
  <si>
    <t>B35B21006040006</t>
  </si>
  <si>
    <t>PISCINA OLIMPIONICA COMUNALE CON PALESTRA ATTREZZATA</t>
  </si>
  <si>
    <t>2_SEMESTRE_2030</t>
  </si>
  <si>
    <t>FSCRI_RI_2318</t>
  </si>
  <si>
    <t>C72B22000490002</t>
  </si>
  <si>
    <t>LAVORI DI REALIZZAZIONE ACQUE BIANCHE A MARCONIA DI PISTICCI STRALCIO FUNZIONALE ZONA NORD</t>
  </si>
  <si>
    <t>FSCRI_RI_2327</t>
  </si>
  <si>
    <t>COMUNE DI OPPIDO LUCANO</t>
  </si>
  <si>
    <t>07.TRASPORTI E MOBILITÀ</t>
  </si>
  <si>
    <t>07.01 TRASPORTO STRADALE</t>
  </si>
  <si>
    <t>B57H22003760002</t>
  </si>
  <si>
    <t>LAVORI DI MIGLIORAMENTO DELLA VIA APPIA PER L'ACCESSO ALL'ABITATO</t>
  </si>
  <si>
    <t>FSCRI_RI_2329</t>
  </si>
  <si>
    <t>PROVINCIA DI POTENZA</t>
  </si>
  <si>
    <t>H21B18000550001</t>
  </si>
  <si>
    <t>INTERVENTO DI ADEGUAMENTO E MESSA IN SICUREZZA  STRADA SERRAPOTINA COMPLETAMENTO TRONCHI 6 7 8 T8</t>
  </si>
  <si>
    <t>FSCRI_RI_2331</t>
  </si>
  <si>
    <t>PROVINCIA DI MATERA</t>
  </si>
  <si>
    <t>H57H21007340002</t>
  </si>
  <si>
    <t>INTERVENTO DI SIST. FRANE AL KM. 139+200 DELLA S.P. 103 E AL KM. 0+800 DELLA S.P. 79 STIGLIANO</t>
  </si>
  <si>
    <t>FSCRI_RI_2333</t>
  </si>
  <si>
    <t>REGIONE BASILICATA, COMUNI VARI</t>
  </si>
  <si>
    <t>11.ISTRUZIONE E FORMAZIONE</t>
  </si>
  <si>
    <t>11.01 STRUTTURE EDUCATIVE E FORMATIVE</t>
  </si>
  <si>
    <t>PIANO EDILIZIA SCOLASTICA</t>
  </si>
  <si>
    <t>FSCRI_RI_2344</t>
  </si>
  <si>
    <t>COMUNE DI MONTALBANO JONICO</t>
  </si>
  <si>
    <t>I37H22002410002</t>
  </si>
  <si>
    <t>MIGLIORAMENTO E MESSA IN SICUREZZA DELLA VIA ARMANDO MIELE E VIE DI ACCESSO AL CENTRO ABITATO</t>
  </si>
  <si>
    <t>FSCRI_RI_2358</t>
  </si>
  <si>
    <t>C87H21007920002</t>
  </si>
  <si>
    <t>INTERVENTO SULLA VIABILITÀ DEL CENTRO ABITATO DI POLICORO</t>
  </si>
  <si>
    <t>FSCRI_RI_2365</t>
  </si>
  <si>
    <t>COMUNE DI RIONERO IN VULTURE</t>
  </si>
  <si>
    <t>B67H22003550001</t>
  </si>
  <si>
    <t>LAVORI DI ADEGUAMENTO DI VIA POTENZA, TRATTO URBANO EX S.S.93 POTENZA BARLETTA</t>
  </si>
  <si>
    <t>FSCRI_RI_2367</t>
  </si>
  <si>
    <t>COMUNE DI GUARDIA PERTICARA</t>
  </si>
  <si>
    <t>F55F22000850002</t>
  </si>
  <si>
    <t>MESSA IN SICUREZZA DELLA STRADA DI COLLEGAMENTO  EX SS 103 E SP 2 FONDOVALLE DEL SAURO</t>
  </si>
  <si>
    <t>FSCRI_RI_2368</t>
  </si>
  <si>
    <t>H97H21009330002</t>
  </si>
  <si>
    <t>CONSOLIDAMENTO E MESSA IN SICUREZZA DELLA S.P. 104 TRA ROTONDELLA E VALSINNI</t>
  </si>
  <si>
    <t>FSCRI_RI_2369</t>
  </si>
  <si>
    <t>REGIONE BASILICATA - PROVINCIA DI MATERA</t>
  </si>
  <si>
    <t>PROGRAMMA INTERVENTI DI MANUTENZIONE STRAORDINARIA/ADEGUAMENTO: STRADE PROVINCIALI DI MATERA</t>
  </si>
  <si>
    <t>FSCRI_RI_2370</t>
  </si>
  <si>
    <t>REGIONE BASILICATA, COMUNI DELLA REGIONE BASILICATA E ANAS S.P.A.</t>
  </si>
  <si>
    <t>INTERVENTI SU STRADE COMUNALI ANCHE PER EMERGENZE NAZIONALI/ACQUISIZIONE STRADE</t>
  </si>
  <si>
    <t>1_SEMESTRE_2027</t>
  </si>
  <si>
    <t>FSCRI_RI_2371</t>
  </si>
  <si>
    <t>API-BAS S.P.A.</t>
  </si>
  <si>
    <t>07.04 TRASPORTO AEREO</t>
  </si>
  <si>
    <t>ELISUPERFICI PER IL TRASPORTO UOMO/MERCI CON ELICOTTERI E DRONI, INFRASTRUTT. PRIMARIA E SECONDARIA</t>
  </si>
  <si>
    <t>FSCRI_RI_2372</t>
  </si>
  <si>
    <t>ANAS S.P.A.</t>
  </si>
  <si>
    <t>FSCRI_RI_2373</t>
  </si>
  <si>
    <t>REGIONE - COMUNI E COMMISSARIO PER LA MITIGAZIONE DEL DISSESTO IDROGEOLOGICO PER LA BASILICATA</t>
  </si>
  <si>
    <t>05.01 RISCHI E ADATTAMENTO CLIMATICO</t>
  </si>
  <si>
    <t>PROGRAMMA DI INTERVENTI DI MESSA IN SICUREZZA DEL TERRITORIO A SEGUITO DI DISSESTI IDROGEOLOGICI</t>
  </si>
  <si>
    <t>FSCRI_RI_2374</t>
  </si>
  <si>
    <t>FERROVIE APPULO LUCANE SRL</t>
  </si>
  <si>
    <t>INTERVENTI ADEGUAMENTO FUNZIONALE, TECNOLOGICO ED IMPIANTISTICO STAZIONI POTENZA - RETE FAL</t>
  </si>
  <si>
    <t>1_SEMESTRE_2028</t>
  </si>
  <si>
    <t>FSCRI_RI_2375</t>
  </si>
  <si>
    <t>REGIONE BASILICATA - PROVINCIA DI POTENZA</t>
  </si>
  <si>
    <t>PROGRAMMA INTERVENTI DI MANUTENZIONE STRAORDINARIA/ADEGUAMENTO: STRADE PROVINCIALI DI POTENZA</t>
  </si>
  <si>
    <t>FSCRI_RI_2376</t>
  </si>
  <si>
    <t>REGIONE BASILICATA</t>
  </si>
  <si>
    <t>07.02 TRASPORTO FERROVIARIO</t>
  </si>
  <si>
    <t>TARIFFE INTEGRATE E GESTIONE TPL: PROGETTAZIONE IMPLEMENTAZIONE E GESTIONE DEL SMRS DEL TPL</t>
  </si>
  <si>
    <t>FSCRI_RI_2377</t>
  </si>
  <si>
    <t>REGIONE BASILICATA - ANAS S.P.A.</t>
  </si>
  <si>
    <t>STUDIO DI FATTIBILITÀ COLLEGAMENTO VAL D'AGRI - VALLO DI DIANO</t>
  </si>
  <si>
    <t>FSCRI_RI_2378</t>
  </si>
  <si>
    <t>TARIFFE INTEGRATE E GESTIONE TPL: IMPLEMENTAZIONE SISTEMA DI BIGLIETTAZIONE ELETTRONICA</t>
  </si>
  <si>
    <t>FSCRI_RI_2379</t>
  </si>
  <si>
    <t>REALIZZAZIONE DI STUDENTATO NELLA CITTÀ DI POTENZA PER GLI STUDENTI FUORI SEDE UNIBAS</t>
  </si>
  <si>
    <t>FSCRI_RI_2380</t>
  </si>
  <si>
    <t>A.O.R. S.CARLO POTENZA</t>
  </si>
  <si>
    <t>10.02 STRUTTURE E ATTREZZATURE SANITARIE</t>
  </si>
  <si>
    <t>LAVORI DI COMPLETAMENTO EDILE ED IMPIANTISTICO DEL NUOVO PADIGLIONE NEL P.O. DI VILLA D'AGRI</t>
  </si>
  <si>
    <t>FSCRI_RI_2392</t>
  </si>
  <si>
    <t>COMUNE DI FERRANDINA</t>
  </si>
  <si>
    <t>RIATTIVAZIONE, AMMODERNAMENTO ED AMPLIAMENTO RETE FERROVIARIA INTERNA ALLA Z.I. DI FERRANDINA</t>
  </si>
  <si>
    <t>2_SEMESTRE_2031</t>
  </si>
  <si>
    <t>FSCRI_RI_2393</t>
  </si>
  <si>
    <t>05.05 NATURA E BIODIVERSITÀ</t>
  </si>
  <si>
    <t>L.R. 53/2021 ART.1 C. 2. COMPENSAZIONE E MITIGAZIONE AMBIENTALE PER I COMUNI DELLA BASILICATA</t>
  </si>
  <si>
    <t>FSCRI_RI_2394</t>
  </si>
  <si>
    <t>REGIONE BASILICATA - UFFICIO ECONOMIA CIRCOLARE, RIFIUTI E BONIFICHE</t>
  </si>
  <si>
    <t>05.04 BONIFICHE</t>
  </si>
  <si>
    <t>SITO EX MATERIT SIN VAL BASENTO – PIANO DI CARATTERIZZAZIONE ED INTERVENTI DI MISE-  I LOTTO</t>
  </si>
  <si>
    <t>FSCRI_RI_2395</t>
  </si>
  <si>
    <t>COMUNE DI LAURIA</t>
  </si>
  <si>
    <t>G95B24000010001</t>
  </si>
  <si>
    <t>INTERVENTO DI RIFUNZIONALIZZAZIONE E ADEGUAMENTO ANTISISMICO DEL PALAZZETTO DELLO SPORT PALA ALBERTI</t>
  </si>
  <si>
    <t>FSCRI_RI_2399</t>
  </si>
  <si>
    <t>REGIONE BASILICATA - COMUNI VARI</t>
  </si>
  <si>
    <t>05.03 RIFIUTI</t>
  </si>
  <si>
    <t>INTERVENTI DI COMPLETAMENTO DELLA IMPIANTISTICA DI GESTIONE DEI RIFIUTI E DI RECUPERO AMBIENTALE</t>
  </si>
  <si>
    <t>FSCRI_RI_2400</t>
  </si>
  <si>
    <t>COMUNE DI MATERA</t>
  </si>
  <si>
    <t>LAVORI DI ADEGUAMENTO DEL PALAZZO DEL CASALE E ADIACENZE A SEDE DECENTRATA DELL' ISIA - ROMA DESIGN</t>
  </si>
  <si>
    <t>FSCRI_RI_2401</t>
  </si>
  <si>
    <t>COMUNE DI SAN GIORGIO LUCANO</t>
  </si>
  <si>
    <t>RIQUALIFICAZIONE FUNZIONALE  AREE CARATTERIZZATE DALLA PRESENZA DI "GROTTE" IN SAN GIORGIO LUCANO</t>
  </si>
  <si>
    <t>FSCRI_RI_2402</t>
  </si>
  <si>
    <t>REGIONE BASILICATA - COMUNI, PROVINCE, E SOPRINTENDENZE DELLA REGIONE</t>
  </si>
  <si>
    <t>PROGRAMMA INFRASTRUTTURE CULTURALI</t>
  </si>
  <si>
    <t>FSCRI_RI_2406</t>
  </si>
  <si>
    <t>NUOVI INTERVENTI DI RIQUALIFICAZIONE URBANA NEL COMPRENSORIO VAL D’AGRI</t>
  </si>
  <si>
    <t>FSCRI_RI_2409</t>
  </si>
  <si>
    <t>EFFICIENTAMENTO E MESSA IN SICUREZZA IDRAULICA DEL SISTEMA DI RETI IDRICHE E DEI CANALI DI BONIFICA</t>
  </si>
  <si>
    <t>FSCRI_RI_2411</t>
  </si>
  <si>
    <t>REGIONE BASILICATA - COMUNI</t>
  </si>
  <si>
    <t>UN PARCO IN OGNI COMUNE: REALIZZAZIONE E/O POTENZIAMENTO DI SPAZI LUDICO-RICREATIVI, VERDI E PARCHI</t>
  </si>
  <si>
    <t>FSCRI_RI_2418</t>
  </si>
  <si>
    <t>REGIONE BASILICATA - ACQUEDOTTO LUCANO S.P.A</t>
  </si>
  <si>
    <t>PIANO DI INTERVENTI DI EFFICIENTAMENTO NEL SETTORE IDRICO INTEGRATO DI INTERESSE REGIONALE</t>
  </si>
  <si>
    <t>FSCRI_RI_2432</t>
  </si>
  <si>
    <t>COMUNE SAVOIA DI LUCANIA</t>
  </si>
  <si>
    <t>D65F22000840002</t>
  </si>
  <si>
    <t>MESSA IN SICUREZZA DEL VERSANTE PEROLLA- CASTELLARA CON RELATIVA INFRASTRUTTURA</t>
  </si>
  <si>
    <t>FSCRI_RI_2433</t>
  </si>
  <si>
    <t>H67H21009300002</t>
  </si>
  <si>
    <t>CONSOLIDAMENTO VERSANTI E REGIMAZIONE ACQUE A PROTEZIONE DEL CORPO STRADALE DELLA S.P. 56 TRICARICO</t>
  </si>
  <si>
    <t>FSCRI_RI_2439</t>
  </si>
  <si>
    <t>COMUNE DI TITO</t>
  </si>
  <si>
    <t>G26C22000260001</t>
  </si>
  <si>
    <t>MIGLIORAMENTO SISMICO E RECUPERO DELL'EDIFICIO COMUNALE  VIA UMBERTO I - UFFICI DI POLIZIA LOCALE</t>
  </si>
  <si>
    <t>FSCRI_RI_2441</t>
  </si>
  <si>
    <t>REGIONE BASILICATA - COMUNI DI POTENZA E MATERA</t>
  </si>
  <si>
    <t>FONDO SCUOLA PER IL MIGLIORAMENTO DELLA QUALITÀ DELL'ARIA NELLE AULE SCOLASTICHE</t>
  </si>
  <si>
    <t>FSCRI_RI_2993</t>
  </si>
  <si>
    <t>REGIONE BASILICATA - COMUNI DELLA REGIONE</t>
  </si>
  <si>
    <t>ADEGUAMENTO NORMATIVO, MIGLIORAMENTO E RISTRUTTURAZIONE DI IMPIANTI SPORTIVI DI ENTI LOCALI</t>
  </si>
  <si>
    <t>FSCRI_RI_2994</t>
  </si>
  <si>
    <t>TRENITALIA SPA</t>
  </si>
  <si>
    <t>D40F22000020008</t>
  </si>
  <si>
    <t>ACQUISTO DI N. 2 CONVOGLI ELETTRICI A 4 CASSE DENOMINATI POP</t>
  </si>
  <si>
    <t>FSCRI_RI_2995</t>
  </si>
  <si>
    <t>PIANO DI INTERVENTI RIVOLTI ALLA VALORIZZAZIONE AMBIENTALE E PAESAGGISTICA DEGLI INSEDIAMENTI URBANI</t>
  </si>
  <si>
    <t>FSCRI_RI_2996</t>
  </si>
  <si>
    <t>O1.RICERCA E INNOVAZIONE</t>
  </si>
  <si>
    <t>01.01 RICERCA E SVILUPPO</t>
  </si>
  <si>
    <t>PROGRAMMA DI RICERCA PER LA COMPETITIVITÀ DELLE IMPRESE E DEL TERRITORIO LUCANO</t>
  </si>
  <si>
    <t>FSCRI_RI_2997</t>
  </si>
  <si>
    <t>12.CAPACITÀ AMMINISTRATIVA</t>
  </si>
  <si>
    <t>12.02 ASSISTENZA TECNICA</t>
  </si>
  <si>
    <t>ASSISTENZA TECNICA ALL’ACCORDO PER LA COESIONE FSC 2021/2027</t>
  </si>
  <si>
    <t>FSCRI_RI_2998</t>
  </si>
  <si>
    <t>REGIONE BASILICATA - UFFICIO EDILIZIA PUBBLICA, SOCIALE E OPERE PUBBLICHE</t>
  </si>
  <si>
    <t>RECUPERO PATRIMONIO PUBBLICO CREANDO SPAZI PER I GIOVANI CONNETTENDO L'UNIVERSITÀ/CITTÀ DI POTENZA</t>
  </si>
  <si>
    <t>FSCRI_RI_2999</t>
  </si>
  <si>
    <t>PIANO DI INTERVENTI PER L’INSTALLAZIONE DI IMPIANTI ALIMENTATI DA FONTI RINNOVABILI</t>
  </si>
  <si>
    <t>FSCRI_RI_3000</t>
  </si>
  <si>
    <t>AZIENDA SANITARIA DI POTENZA</t>
  </si>
  <si>
    <t>INTERVENTO RIENTRANTE NEL PROGETTO"COSTRUZIONE DEL POLO UNICO DELLA SALUTE NELLA CITTÀ DI LAGONEGRO"</t>
  </si>
  <si>
    <t>FSCRI_RI_538</t>
  </si>
  <si>
    <t>C48E23000020002</t>
  </si>
  <si>
    <t>INTERVENTI DI MESSA IN SICUREZZA TERRITORIO PER IL CONTRASTO AL RISCHIO IDRAULICO E INCENDI BOSCHIVI</t>
  </si>
  <si>
    <t>FSCRI_RI_865</t>
  </si>
  <si>
    <t>COMUNE DI BARAGIANO</t>
  </si>
  <si>
    <t>06.02 ATTIVITÀ CULTURALI</t>
  </si>
  <si>
    <t>E42H22000780001</t>
  </si>
  <si>
    <t>RIPRISTINO STRUTTURALE E FUNZIONALE DELL'ARCHEOPARCO DEL BASILEUS E DELL'ARCHEOLAB DI BARAGIANO</t>
  </si>
  <si>
    <t>ECDBB087</t>
  </si>
  <si>
    <t>03.03 AGRICOLTURA</t>
  </si>
  <si>
    <t>Cofinanziamento IV Bando Filiere Nazionali</t>
  </si>
  <si>
    <t>A927487D</t>
  </si>
  <si>
    <t>Regione Basilicata</t>
  </si>
  <si>
    <t>11.02 EDUCAZIONE E FORMAZIONE</t>
  </si>
  <si>
    <t>Sostegno all’attivazione di nuovi nido aziendali</t>
  </si>
  <si>
    <t>4B0341D5</t>
  </si>
  <si>
    <t>Investimenti finalizzati al Rilancio del sistema produttivo regionale</t>
  </si>
  <si>
    <t>E59685DA</t>
  </si>
  <si>
    <t>Spazi attrezzati ludico/ricreativi outdoor di ampliamento di nidi e ludoteche (per gestori privati)</t>
  </si>
  <si>
    <t>F3BB5F39</t>
  </si>
  <si>
    <t>Avviso Pubblico: Interventi per il risparmio  energetico delle imprese</t>
  </si>
  <si>
    <t>Accordo per la Coesione Governo - Regione Basilicata
Allegato A2 Elenco interventi finanziati in anticipazione FSC 21-27</t>
  </si>
  <si>
    <t>AreaTematica</t>
  </si>
  <si>
    <t>Linea di Intervento</t>
  </si>
  <si>
    <t>Cup</t>
  </si>
  <si>
    <t>Interventi interessati dalla riprogrammazione (definanziato - ridotto - nuovo)</t>
  </si>
  <si>
    <t>Titolo</t>
  </si>
  <si>
    <t>Importo FSC 21-27 (anticipazione)</t>
  </si>
  <si>
    <t>variazione</t>
  </si>
  <si>
    <t>importo FSC 21-27 aggiornato</t>
  </si>
  <si>
    <t>Note</t>
  </si>
  <si>
    <t>I11B13000680001</t>
  </si>
  <si>
    <t>Lavori di sistemazione idrogeologica in localita Gelsi in Croce</t>
  </si>
  <si>
    <t>G47H20002660002</t>
  </si>
  <si>
    <t>Lavori di manutenzione straordinaria per la messa in sicurezza della strada comunale PIAN DI CAPRIO-CALDARO-SANTA MARIA-PISCULLO Comune di SAN MAURO FORTE</t>
  </si>
  <si>
    <t>I74H15000820002</t>
  </si>
  <si>
    <t>Intervento di consolidamento e messa in sicurezza Via Aldo Moro del Centro Abitato</t>
  </si>
  <si>
    <t>H75F21000320001</t>
  </si>
  <si>
    <t>S.P. 4 "Trasversale alta Cavonica Interventi di completamento e messa in sicurezza</t>
  </si>
  <si>
    <t>I17H13001950001</t>
  </si>
  <si>
    <t>Lavori di messa in sicurezza della strada  S.Angelo Le Fratte - Campo di Venere</t>
  </si>
  <si>
    <t>H77H21001510007</t>
  </si>
  <si>
    <t>Secondo Lotto - SP 48 - Consolidamento urgente del corpo stradale</t>
  </si>
  <si>
    <t>H97H21002110007</t>
  </si>
  <si>
    <t>Primo Lotto - SP 18 - Consolidamento urgente del corpo stradale</t>
  </si>
  <si>
    <t>C87H21003300002</t>
  </si>
  <si>
    <t>Opere di sistemazione idraulica Fiumara di Venosa</t>
  </si>
  <si>
    <t>G41B21004460007</t>
  </si>
  <si>
    <t>Lavori di consolidamento aree a rischio idrogeologico e messa in sicurezza delle pareti instabili della Via Extramurale ex SS 93</t>
  </si>
  <si>
    <t>I77H21000890002</t>
  </si>
  <si>
    <t>Messa in sicurezza Vico San Filippo</t>
  </si>
  <si>
    <t>J87H21004010007</t>
  </si>
  <si>
    <t>Movimento franoso c.da San Giovanni</t>
  </si>
  <si>
    <t>D66B19001940001</t>
  </si>
  <si>
    <t>Messa in sicurezza dell'edificio della Casa Comunale sede COC</t>
  </si>
  <si>
    <t>05.05 NATURA E BIODIVERSITA'</t>
  </si>
  <si>
    <t>C47H21000970007</t>
  </si>
  <si>
    <t>INTERVENTI A TUTELA DEL PATRIMONIO FORESTALE PUBBLICO, DELL'AMBIENTE E DEL TERRITORIO LUCANO. ANNUALITA' 2021</t>
  </si>
  <si>
    <t>G15F21000360001</t>
  </si>
  <si>
    <t>Progetto Smart Lab Accademy  nell'HUb San Rocco di Matera</t>
  </si>
  <si>
    <t>F69J21004200002</t>
  </si>
  <si>
    <t>Interventi per la realizzazione di centri di raccolta RSU, per la promozione della raccolta differenziata e/o del servizio di gestione dei rifiuti  - Comune di Albano di Lucania</t>
  </si>
  <si>
    <t>I19J21002690002</t>
  </si>
  <si>
    <t>Lavori di chiusura del Ie II settore di discarica della piattaforma di gestione rifiuti sita in localita La Martella del Comune di Matera</t>
  </si>
  <si>
    <t>D94E21000610006</t>
  </si>
  <si>
    <t>Interventi per la realizzazione di centri di raccolta RSU, per la promozione della raccolta differenziata e/o del servizio di gestione dei rifiuti  - Comune di Pomarico</t>
  </si>
  <si>
    <t>G49J21016670002</t>
  </si>
  <si>
    <t>Interventi di chiusura e messa in sicurezza della discarica controllata di localita Albero in Piano del comune di Rapolla (PZ).</t>
  </si>
  <si>
    <t>H83J09000950002</t>
  </si>
  <si>
    <t>Lavori di conversione della piattaforma polifunzionale di trattamento meccanico-biologico del Comune di Venosa per la realizzazione di un impianto di compostaggio della frazione umida dei RSU</t>
  </si>
  <si>
    <t>I79J21002680006</t>
  </si>
  <si>
    <t>Interventi per la realizzazione di centri di raccolta RSU, per la promozione della raccolta differenziata e/o del servizio di gestione dei rifiuti  - Comune di Anzi</t>
  </si>
  <si>
    <t>B29J21004040001</t>
  </si>
  <si>
    <t>Sistemazione, valorizzazione e riqualificazione ambientale zone verdi e percorsi pedonali</t>
  </si>
  <si>
    <t>B61B21002390002</t>
  </si>
  <si>
    <t>Realizzazione del Parco Imperatore- Healin Garden</t>
  </si>
  <si>
    <t>C11B20001270002</t>
  </si>
  <si>
    <t>Realizzazione di un orto urbano</t>
  </si>
  <si>
    <t>C79J20001270006</t>
  </si>
  <si>
    <t>Infrastrutturazione aree verdi nel Comune di Pisticci  Interventi tipologia A2</t>
  </si>
  <si>
    <t>D63D21003060002</t>
  </si>
  <si>
    <t>Riqualificazione spazi verdi esistenti e percorso salute</t>
  </si>
  <si>
    <t>D91B21002050002</t>
  </si>
  <si>
    <t>Interventi di riqualificazione e recupero dellarea verde di via Rago</t>
  </si>
  <si>
    <t>D92F20000030002</t>
  </si>
  <si>
    <t>Percorsi verdi e percorso salute tra il fiume Melandro e il Vallone del Tuorno</t>
  </si>
  <si>
    <t>D99J20002060001</t>
  </si>
  <si>
    <t>Tutela, valorizzazione e regolamentazione accesso allarea Bosco Grande</t>
  </si>
  <si>
    <t>E11B20001210006</t>
  </si>
  <si>
    <t>Riqualificazione sentiero del benessere Piano della Croce- Croce Pantana, Milioso-Pantana</t>
  </si>
  <si>
    <t>E29J21002180006</t>
  </si>
  <si>
    <t>Sistemazione e valorizzazione aree riservate al verde pubblico urbano</t>
  </si>
  <si>
    <t>F91B21001870002</t>
  </si>
  <si>
    <t>La citta del Parco: il Parco fluviale</t>
  </si>
  <si>
    <t>G31B20001810002</t>
  </si>
  <si>
    <t>Orto etnobotanico di Ginestra e recupero tratto di viabilita storica</t>
  </si>
  <si>
    <t>G47H20002720002</t>
  </si>
  <si>
    <t>Sistemazione e valorizzazione di aree riservate al verde pubblico urbano</t>
  </si>
  <si>
    <t>G69J20002700006</t>
  </si>
  <si>
    <t>Giardino dinverno: scienze e socialita</t>
  </si>
  <si>
    <t>H41B20001160001</t>
  </si>
  <si>
    <t>Realizzazione di un percorso attrezzato per attivita ludiche, sportive e tempo libero lungo il fiume Agri</t>
  </si>
  <si>
    <t>H69J21004230002</t>
  </si>
  <si>
    <t>Reti verdi urbane Comuni di TRICARICO- SAN CHIRICO- NUOVO-TOLVE</t>
  </si>
  <si>
    <t>H71B21002570001</t>
  </si>
  <si>
    <t>I dintorni del castello Caracciolo di Brienza, recupero di un antico sentiero</t>
  </si>
  <si>
    <t>I67H21001420002</t>
  </si>
  <si>
    <t>definanziato</t>
  </si>
  <si>
    <t xml:space="preserve">We are green: Interventi di raccordo del verde urbano per valorizzare il rapporto uomo natura </t>
  </si>
  <si>
    <t>intervento finanziato con altri fondi</t>
  </si>
  <si>
    <t>I71B20000930002</t>
  </si>
  <si>
    <t>Valorizzazione ed ampliamento del giardino storico San Francesco per realizzazione orto botanico</t>
  </si>
  <si>
    <t>J26J20000140001</t>
  </si>
  <si>
    <t>Sviluppo di spazi verdi urbani</t>
  </si>
  <si>
    <t>J79J20001140002</t>
  </si>
  <si>
    <t>Valorizzazione dei luoghi di ispirazione Leviana</t>
  </si>
  <si>
    <t>E11B21002760002</t>
  </si>
  <si>
    <t>RECAP_Rete Ecologica Comunale per l’Ambiente e il Paesaggio - Castelsaraceno</t>
  </si>
  <si>
    <t>I67H20003340002</t>
  </si>
  <si>
    <t>Interventi di sistemazione a verde e messa in sicurezza di percorsi esistenti, siti in c.da Manca di sopra, connessi al punto di informazione turistica ed alla Casa dell'Artista sita in C.da Manca di sopra.</t>
  </si>
  <si>
    <t>PRATT30191_BAS</t>
  </si>
  <si>
    <t>ridotto</t>
  </si>
  <si>
    <t>Avviso Pubblico “Sostegno alla ripresa delle PMI e delle professioni lucane” approvato con DGR n. 684/2020</t>
  </si>
  <si>
    <t>riduzione e economie avviso pubblico</t>
  </si>
  <si>
    <t>nuovo</t>
  </si>
  <si>
    <t>Acquisto di n. 2 convogli elettrici a 4 casse denominati POP</t>
  </si>
  <si>
    <t>intervento presente negli allegati A1 e B2, id. FSCRI0000760, con importo complessivo di € 12.999.000,00, di cui € 4.034.902,94 imputati al FSC 2021/2027 ed € 8.964.097,06 derivanti dalla riprogrammazione del Piano Stralcio come da presente tabella.</t>
  </si>
  <si>
    <t>Accordo per la Coesione Governo - Regione Basilicata
Allegato B1 - Piano finanziario di spesa dell’Accordo per annualità (solo quota FSC 21-27 ordinaria)</t>
  </si>
  <si>
    <t>Totale</t>
  </si>
  <si>
    <t>Assegnazione ordinaria FSC 21-27</t>
  </si>
  <si>
    <t>Accordo per la Coesione Governo - Regione Basilicata
Allegato B2 - Piano finanziario di spesa per singolo intervento (solo quota FSC 21-27 ordinaria)</t>
  </si>
  <si>
    <t>H47H15000880006</t>
  </si>
  <si>
    <t>COFINANZIAMENTO IV BANDO FILIERE NAZIONALI</t>
  </si>
  <si>
    <t>AMBITI DI INTERVENTO</t>
  </si>
  <si>
    <t>Assegnazione FSC 21-27</t>
  </si>
  <si>
    <t>Ammontare complessivo investimenti</t>
  </si>
  <si>
    <t>Risorse FSC 
21-27 
(ass. ordinaria)</t>
  </si>
  <si>
    <t>(1) Risorse FSC 
21-27 (Anticipazione)</t>
  </si>
  <si>
    <t>Totale Assegnazione
FSC 21-27</t>
  </si>
  <si>
    <t>Altre Risorse Ordinarie Regionali e Locali</t>
  </si>
  <si>
    <t>Altre Risorse Ordinarie Nazionali</t>
  </si>
  <si>
    <t>Privati</t>
  </si>
  <si>
    <t>Totale Co-finanziamento con altre risorse</t>
  </si>
  <si>
    <t>Ricerca e innovazione</t>
  </si>
  <si>
    <t>Ambiente e risorse naturali</t>
  </si>
  <si>
    <t>Cultura</t>
  </si>
  <si>
    <t>Trasporti e mobilità</t>
  </si>
  <si>
    <t>Riqualificazione urbana</t>
  </si>
  <si>
    <t xml:space="preserve">Sociale e salute </t>
  </si>
  <si>
    <t>Capacità amministrativa</t>
  </si>
  <si>
    <t>Cofinanziamento PR (ove applicabile)</t>
  </si>
  <si>
    <t>(1) Risorse già assegnate: anticipazioni disposte con delibere CIPESS; assegnate con provvedimenti di legge; ecc.  - Include anche le risorse definanziate ex Delibera 16/2023 e riprogrammate</t>
  </si>
  <si>
    <t>Totale Assegnazione FSC 21-27</t>
  </si>
  <si>
    <t>Energia</t>
  </si>
  <si>
    <t>Totale Ambiti di intervento</t>
  </si>
  <si>
    <t>PR FESR FSE 14-20</t>
  </si>
  <si>
    <t>FSC 14-20</t>
  </si>
  <si>
    <t>Istruzione e formazione</t>
  </si>
  <si>
    <t>Numero interventi/
linee di azione</t>
  </si>
  <si>
    <t>Cofinanziamenti</t>
  </si>
  <si>
    <t>Competitività delle imprese</t>
  </si>
  <si>
    <t>C84H24000140001</t>
  </si>
  <si>
    <t>C15H23001510003</t>
  </si>
  <si>
    <t>G49I23001970001</t>
  </si>
  <si>
    <t>C48B23000430009</t>
  </si>
  <si>
    <t>B57B24000060001</t>
  </si>
  <si>
    <t>I11I24000040001</t>
  </si>
  <si>
    <t>G31G24000060001</t>
  </si>
  <si>
    <t>G41C24000020001</t>
  </si>
  <si>
    <t>F11B24000080001</t>
  </si>
  <si>
    <t>G40B24000000001</t>
  </si>
  <si>
    <t>E49F24000070002</t>
  </si>
  <si>
    <t>F37B24000030001</t>
  </si>
  <si>
    <t>H65F23000540002</t>
  </si>
  <si>
    <t>I48I23000420001</t>
  </si>
  <si>
    <t>1_SEMESTRE_2031</t>
  </si>
  <si>
    <t>F74E21006130002</t>
  </si>
  <si>
    <t>PROGETTAZIONE MURGIA-POLLINO. TRATTO MATERA-FERRANDINA-PISTICCI (STRALCIO) - SS7 DA INT. CON SP3 A INNESTO SS407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</si>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</sst>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_-;\-* #,##0.00_-;_-* \-??_-;_-@_-"/>
    <numFmt numFmtId="166" formatCode="_-* #,##0.00\ _€_-;\-* #,##0.00\ _€_-;_-* \-??\ _€_-;_-@_-"/>
    <numFmt numFmtId="167" formatCode="_-* #,##0.00&quot; €&quot;_-;\-* #,##0.00&quot; €&quot;_-;_-* \-??&quot; €&quot;_-;_-@_-"/>
  </numFmts>
  <fonts count="2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6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4"/>
      <name val="Calibri"/>
      <family val="2"/>
      <charset val="1"/>
    </font>
    <font>
      <b/>
      <sz val="18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</font>
    <font>
      <sz val="12"/>
      <name val="Calibri"/>
      <family val="2"/>
    </font>
    <font>
      <sz val="8"/>
      <name val="Calibri"/>
      <family val="2"/>
      <charset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8"/>
      <name val="Calibri"/>
      <family val="2"/>
    </font>
    <font>
      <sz val="11"/>
      <color rgb="FFFF0000"/>
      <name val="Calibri"/>
      <family val="2"/>
    </font>
    <font>
      <sz val="14"/>
      <color rgb="FF000000"/>
      <name val="Calibri"/>
      <family val="2"/>
      <charset val="1"/>
    </font>
    <font>
      <sz val="10"/>
      <color rgb="FF000000"/>
      <name val="Calibri"/>
      <family val="2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1"/>
      <color rgb="FFFF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rgb="FFB4C7E7"/>
        <bgColor rgb="FFCCCCFF"/>
      </patternFill>
    </fill>
    <fill>
      <patternFill patternType="solid">
        <fgColor theme="4" tint="-0.249977111117893"/>
        <bgColor rgb="FF00008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FFFFFF"/>
      </top>
      <bottom style="thin">
        <color auto="1"/>
      </bottom>
      <diagonal/>
    </border>
    <border>
      <left/>
      <right style="thin">
        <color auto="1"/>
      </right>
      <top style="thin">
        <color rgb="FFFFFFFF"/>
      </top>
      <bottom style="thin">
        <color auto="1"/>
      </bottom>
      <diagonal/>
    </border>
  </borders>
  <cellStyleXfs count="12">
    <xf numFmtId="0" fontId="0" fillId="0" borderId="0"/>
    <xf numFmtId="166" fontId="12" fillId="0" borderId="0" applyBorder="0" applyProtection="0"/>
    <xf numFmtId="165" fontId="12" fillId="0" borderId="0" applyBorder="0" applyProtection="0"/>
    <xf numFmtId="165" fontId="12" fillId="0" borderId="0" applyBorder="0" applyProtection="0"/>
    <xf numFmtId="165" fontId="12" fillId="0" borderId="0" applyBorder="0" applyProtection="0"/>
    <xf numFmtId="166" fontId="12" fillId="0" borderId="0" applyBorder="0" applyProtection="0"/>
    <xf numFmtId="0" fontId="2" fillId="0" borderId="0"/>
    <xf numFmtId="0" fontId="12" fillId="0" borderId="0"/>
    <xf numFmtId="167" fontId="12" fillId="0" borderId="0" applyBorder="0" applyProtection="0"/>
    <xf numFmtId="0" fontId="1" fillId="0" borderId="0"/>
    <xf numFmtId="164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0" fillId="0" borderId="1" xfId="0" applyBorder="1"/>
    <xf numFmtId="0" fontId="5" fillId="2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/>
    <xf numFmtId="4" fontId="11" fillId="0" borderId="0" xfId="0" applyNumberFormat="1" applyFont="1" applyAlignment="1" applyProtection="1">
      <alignment horizontal="right" vertical="center" wrapText="1"/>
      <protection locked="0"/>
    </xf>
    <xf numFmtId="0" fontId="0" fillId="0" borderId="0" xfId="0" applyAlignment="1">
      <alignment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44" fontId="13" fillId="0" borderId="1" xfId="11" applyFont="1" applyFill="1" applyBorder="1" applyAlignment="1">
      <alignment vertical="center"/>
    </xf>
    <xf numFmtId="166" fontId="0" fillId="0" borderId="0" xfId="0" applyNumberFormat="1"/>
    <xf numFmtId="0" fontId="0" fillId="0" borderId="0" xfId="0" applyAlignment="1">
      <alignment vertical="center"/>
    </xf>
    <xf numFmtId="165" fontId="0" fillId="0" borderId="1" xfId="3" applyFont="1" applyBorder="1" applyAlignment="1">
      <alignment vertical="center"/>
    </xf>
    <xf numFmtId="0" fontId="0" fillId="0" borderId="1" xfId="0" applyBorder="1" applyAlignment="1">
      <alignment vertical="center" wrapText="1"/>
    </xf>
    <xf numFmtId="166" fontId="0" fillId="0" borderId="0" xfId="0" applyNumberFormat="1" applyAlignment="1">
      <alignment horizontal="center"/>
    </xf>
    <xf numFmtId="0" fontId="18" fillId="0" borderId="1" xfId="0" applyFont="1" applyBorder="1" applyAlignment="1">
      <alignment vertical="center" wrapText="1"/>
    </xf>
    <xf numFmtId="164" fontId="19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66" fontId="18" fillId="0" borderId="1" xfId="1" applyFont="1" applyBorder="1" applyAlignment="1">
      <alignment horizontal="center" vertical="center" wrapText="1"/>
    </xf>
    <xf numFmtId="166" fontId="19" fillId="0" borderId="1" xfId="1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66" fontId="16" fillId="0" borderId="1" xfId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64" fontId="21" fillId="0" borderId="1" xfId="0" applyNumberFormat="1" applyFont="1" applyBorder="1" applyAlignment="1">
      <alignment vertical="center" wrapText="1"/>
    </xf>
    <xf numFmtId="0" fontId="13" fillId="0" borderId="1" xfId="0" applyFont="1" applyBorder="1"/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6" fontId="13" fillId="0" borderId="1" xfId="1" applyFont="1" applyBorder="1" applyAlignment="1">
      <alignment vertical="center"/>
    </xf>
    <xf numFmtId="4" fontId="13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0" xfId="0" applyFont="1"/>
    <xf numFmtId="0" fontId="13" fillId="0" borderId="0" xfId="0" applyFont="1"/>
    <xf numFmtId="4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vertical="center"/>
    </xf>
    <xf numFmtId="165" fontId="13" fillId="0" borderId="1" xfId="3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22" fillId="0" borderId="1" xfId="0" applyFont="1" applyBorder="1" applyAlignment="1">
      <alignment vertical="center" wrapText="1"/>
    </xf>
    <xf numFmtId="0" fontId="13" fillId="0" borderId="1" xfId="6" applyFont="1" applyBorder="1" applyAlignment="1">
      <alignment vertical="center"/>
    </xf>
    <xf numFmtId="0" fontId="13" fillId="0" borderId="1" xfId="6" applyFont="1" applyBorder="1" applyAlignment="1">
      <alignment vertical="center" wrapText="1"/>
    </xf>
    <xf numFmtId="165" fontId="13" fillId="0" borderId="1" xfId="2" applyFont="1" applyBorder="1" applyAlignment="1">
      <alignment vertical="center"/>
    </xf>
    <xf numFmtId="43" fontId="13" fillId="0" borderId="1" xfId="6" applyNumberFormat="1" applyFont="1" applyBorder="1" applyAlignment="1">
      <alignment vertical="center"/>
    </xf>
    <xf numFmtId="4" fontId="23" fillId="0" borderId="1" xfId="0" applyNumberFormat="1" applyFont="1" applyBorder="1" applyAlignment="1" applyProtection="1">
      <alignment horizontal="right" vertical="center" wrapText="1"/>
      <protection locked="0"/>
    </xf>
    <xf numFmtId="4" fontId="24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4" fontId="25" fillId="0" borderId="1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5" fontId="10" fillId="0" borderId="1" xfId="3" applyFont="1" applyBorder="1" applyAlignment="1" applyProtection="1">
      <alignment vertical="center"/>
    </xf>
    <xf numFmtId="165" fontId="10" fillId="0" borderId="1" xfId="3" applyFont="1" applyBorder="1" applyAlignment="1" applyProtection="1">
      <alignment vertical="center" wrapText="1"/>
    </xf>
    <xf numFmtId="0" fontId="10" fillId="0" borderId="0" xfId="0" applyFont="1" applyAlignment="1">
      <alignment vertical="center"/>
    </xf>
    <xf numFmtId="165" fontId="10" fillId="0" borderId="1" xfId="3" applyFont="1" applyBorder="1" applyAlignment="1">
      <alignment vertical="center"/>
    </xf>
    <xf numFmtId="0" fontId="26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8" fillId="0" borderId="0" xfId="0" applyFont="1"/>
  </cellXfs>
  <cellStyles count="12">
    <cellStyle name="Migliaia" xfId="1" builtinId="3"/>
    <cellStyle name="Migliaia 2" xfId="2" xr:uid="{00000000-0005-0000-0000-000001000000}"/>
    <cellStyle name="Migliaia 3" xfId="3" xr:uid="{00000000-0005-0000-0000-000002000000}"/>
    <cellStyle name="Migliaia 3 2" xfId="4" xr:uid="{00000000-0005-0000-0000-000003000000}"/>
    <cellStyle name="Migliaia 4" xfId="5" xr:uid="{00000000-0005-0000-0000-000004000000}"/>
    <cellStyle name="Migliaia 5" xfId="10" xr:uid="{00000000-0005-0000-0000-000005000000}"/>
    <cellStyle name="Normale" xfId="0" builtinId="0"/>
    <cellStyle name="Normale 2" xfId="6" xr:uid="{00000000-0005-0000-0000-000007000000}"/>
    <cellStyle name="Normale 2 2" xfId="7" xr:uid="{00000000-0005-0000-0000-000008000000}"/>
    <cellStyle name="Normale 3" xfId="9" xr:uid="{00000000-0005-0000-0000-000009000000}"/>
    <cellStyle name="Valuta" xfId="11" builtinId="4"/>
    <cellStyle name="Valuta 2" xfId="8" xr:uid="{00000000-0005-0000-0000-00000B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topLeftCell="A9" zoomScale="80" zoomScaleNormal="80" workbookViewId="0">
      <selection activeCell="A18" sqref="A18"/>
    </sheetView>
  </sheetViews>
  <sheetFormatPr defaultColWidth="8.6328125" defaultRowHeight="14.5" x14ac:dyDescent="0.35"/>
  <cols>
    <col min="1" max="1" width="36.08984375" customWidth="1"/>
    <col min="2" max="2" width="18.6328125" customWidth="1"/>
    <col min="3" max="4" width="19.6328125" customWidth="1"/>
    <col min="5" max="10" width="21.6328125" customWidth="1"/>
    <col min="11" max="11" width="18.6328125" customWidth="1"/>
    <col min="12" max="12" width="15.08984375" customWidth="1"/>
  </cols>
  <sheetData>
    <row r="1" spans="1:12" ht="25.25" customHeight="1" x14ac:dyDescent="0.35">
      <c r="A1" s="71" t="s">
        <v>376</v>
      </c>
      <c r="B1" s="72" t="s">
        <v>377</v>
      </c>
      <c r="C1" s="72"/>
      <c r="D1" s="72"/>
      <c r="E1" s="72" t="s">
        <v>402</v>
      </c>
      <c r="F1" s="72"/>
      <c r="G1" s="72"/>
      <c r="H1" s="72"/>
      <c r="I1" s="72"/>
      <c r="J1" s="72"/>
      <c r="K1" s="71" t="s">
        <v>378</v>
      </c>
      <c r="L1" s="71" t="s">
        <v>401</v>
      </c>
    </row>
    <row r="2" spans="1:12" ht="32" customHeight="1" x14ac:dyDescent="0.35">
      <c r="A2" s="71"/>
      <c r="B2" s="71" t="s">
        <v>379</v>
      </c>
      <c r="C2" s="71" t="s">
        <v>380</v>
      </c>
      <c r="D2" s="71" t="s">
        <v>381</v>
      </c>
      <c r="E2" s="71" t="s">
        <v>398</v>
      </c>
      <c r="F2" s="71" t="s">
        <v>399</v>
      </c>
      <c r="G2" s="71" t="s">
        <v>382</v>
      </c>
      <c r="H2" s="71" t="s">
        <v>383</v>
      </c>
      <c r="I2" s="71" t="s">
        <v>384</v>
      </c>
      <c r="J2" s="71" t="s">
        <v>385</v>
      </c>
      <c r="K2" s="71"/>
      <c r="L2" s="71"/>
    </row>
    <row r="3" spans="1:12" ht="31.25" customHeight="1" x14ac:dyDescent="0.3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30" customHeight="1" x14ac:dyDescent="0.35">
      <c r="A4" s="22" t="s">
        <v>386</v>
      </c>
      <c r="B4" s="23">
        <v>5000000</v>
      </c>
      <c r="C4" s="23"/>
      <c r="D4" s="23">
        <f>B4+C4</f>
        <v>5000000</v>
      </c>
      <c r="E4" s="24"/>
      <c r="F4" s="24"/>
      <c r="G4" s="23"/>
      <c r="H4" s="23"/>
      <c r="I4" s="23"/>
      <c r="J4" s="25">
        <f>SUM(E4:I4)</f>
        <v>0</v>
      </c>
      <c r="K4" s="26">
        <f>J4+D4</f>
        <v>5000000</v>
      </c>
      <c r="L4" s="27">
        <v>1</v>
      </c>
    </row>
    <row r="5" spans="1:12" ht="30" customHeight="1" x14ac:dyDescent="0.35">
      <c r="A5" s="22" t="s">
        <v>403</v>
      </c>
      <c r="B5" s="23">
        <v>158265726.25999999</v>
      </c>
      <c r="C5" s="23">
        <v>16954444.969999999</v>
      </c>
      <c r="D5" s="23">
        <f t="shared" ref="D5:D13" si="0">B5+C5</f>
        <v>175220171.22999999</v>
      </c>
      <c r="E5" s="24"/>
      <c r="F5" s="24"/>
      <c r="G5" s="24"/>
      <c r="H5" s="23"/>
      <c r="I5" s="23"/>
      <c r="J5" s="25">
        <f t="shared" ref="J5:J13" si="1">SUM(E5:I5)</f>
        <v>0</v>
      </c>
      <c r="K5" s="26">
        <f t="shared" ref="K5:K13" si="2">J5+D5</f>
        <v>175220171.22999999</v>
      </c>
      <c r="L5" s="27">
        <v>5</v>
      </c>
    </row>
    <row r="6" spans="1:12" ht="30" customHeight="1" x14ac:dyDescent="0.35">
      <c r="A6" s="22" t="s">
        <v>396</v>
      </c>
      <c r="B6" s="23">
        <v>86198975.150000006</v>
      </c>
      <c r="C6" s="23"/>
      <c r="D6" s="23">
        <f t="shared" si="0"/>
        <v>86198975.150000006</v>
      </c>
      <c r="E6" s="24"/>
      <c r="F6" s="24"/>
      <c r="G6" s="24"/>
      <c r="H6" s="23"/>
      <c r="I6" s="23"/>
      <c r="J6" s="25">
        <f t="shared" si="1"/>
        <v>0</v>
      </c>
      <c r="K6" s="26">
        <f t="shared" si="2"/>
        <v>86198975.150000006</v>
      </c>
      <c r="L6" s="27">
        <v>5</v>
      </c>
    </row>
    <row r="7" spans="1:12" ht="30" customHeight="1" x14ac:dyDescent="0.35">
      <c r="A7" s="22" t="s">
        <v>387</v>
      </c>
      <c r="B7" s="23">
        <v>138829177.47999999</v>
      </c>
      <c r="C7" s="23">
        <v>49819429.219999999</v>
      </c>
      <c r="D7" s="23">
        <f t="shared" si="0"/>
        <v>188648606.69999999</v>
      </c>
      <c r="E7" s="24"/>
      <c r="F7" s="24"/>
      <c r="G7" s="26">
        <v>35150172.640000001</v>
      </c>
      <c r="H7" s="23"/>
      <c r="I7" s="28"/>
      <c r="J7" s="25">
        <f t="shared" si="1"/>
        <v>35150172.640000001</v>
      </c>
      <c r="K7" s="26">
        <f t="shared" si="2"/>
        <v>223798779.33999997</v>
      </c>
      <c r="L7" s="27">
        <v>48</v>
      </c>
    </row>
    <row r="8" spans="1:12" ht="30" customHeight="1" x14ac:dyDescent="0.35">
      <c r="A8" s="22" t="s">
        <v>388</v>
      </c>
      <c r="B8" s="23">
        <v>10063000</v>
      </c>
      <c r="C8" s="23"/>
      <c r="D8" s="23">
        <f t="shared" si="0"/>
        <v>10063000</v>
      </c>
      <c r="E8" s="26"/>
      <c r="F8" s="26"/>
      <c r="G8" s="26"/>
      <c r="H8" s="23"/>
      <c r="I8" s="23"/>
      <c r="J8" s="25">
        <f t="shared" si="1"/>
        <v>0</v>
      </c>
      <c r="K8" s="26">
        <f t="shared" si="2"/>
        <v>10063000</v>
      </c>
      <c r="L8" s="29">
        <v>4</v>
      </c>
    </row>
    <row r="9" spans="1:12" ht="30" customHeight="1" x14ac:dyDescent="0.35">
      <c r="A9" s="22" t="s">
        <v>389</v>
      </c>
      <c r="B9" s="23">
        <v>199144415.59999999</v>
      </c>
      <c r="C9" s="23">
        <v>16661751.300000001</v>
      </c>
      <c r="D9" s="23">
        <f t="shared" si="0"/>
        <v>215806166.90000001</v>
      </c>
      <c r="E9" s="26">
        <v>6400000</v>
      </c>
      <c r="F9" s="26">
        <v>6600000</v>
      </c>
      <c r="G9" s="26"/>
      <c r="H9" s="23">
        <v>1031250</v>
      </c>
      <c r="I9" s="23">
        <v>9000000</v>
      </c>
      <c r="J9" s="25">
        <f t="shared" si="1"/>
        <v>23031250</v>
      </c>
      <c r="K9" s="26">
        <f t="shared" si="2"/>
        <v>238837416.90000001</v>
      </c>
      <c r="L9" s="29">
        <v>27</v>
      </c>
    </row>
    <row r="10" spans="1:12" ht="30" customHeight="1" x14ac:dyDescent="0.35">
      <c r="A10" s="22" t="s">
        <v>390</v>
      </c>
      <c r="B10" s="23">
        <v>134021059.23</v>
      </c>
      <c r="C10" s="23"/>
      <c r="D10" s="23">
        <f t="shared" si="0"/>
        <v>134021059.23</v>
      </c>
      <c r="E10" s="26">
        <v>3000000</v>
      </c>
      <c r="F10" s="26"/>
      <c r="G10" s="26"/>
      <c r="H10" s="23"/>
      <c r="I10" s="23"/>
      <c r="J10" s="25">
        <f t="shared" si="1"/>
        <v>3000000</v>
      </c>
      <c r="K10" s="26">
        <f t="shared" si="2"/>
        <v>137021059.23000002</v>
      </c>
      <c r="L10" s="29">
        <v>13</v>
      </c>
    </row>
    <row r="11" spans="1:12" ht="30" customHeight="1" x14ac:dyDescent="0.35">
      <c r="A11" s="22" t="s">
        <v>391</v>
      </c>
      <c r="B11" s="23">
        <v>48273909.399999999</v>
      </c>
      <c r="C11" s="23"/>
      <c r="D11" s="23">
        <f t="shared" si="0"/>
        <v>48273909.399999999</v>
      </c>
      <c r="E11" s="26"/>
      <c r="F11" s="26"/>
      <c r="G11" s="26"/>
      <c r="H11" s="23"/>
      <c r="I11" s="23"/>
      <c r="J11" s="25">
        <f t="shared" si="1"/>
        <v>0</v>
      </c>
      <c r="K11" s="26">
        <f t="shared" si="2"/>
        <v>48273909.399999999</v>
      </c>
      <c r="L11" s="29">
        <v>3</v>
      </c>
    </row>
    <row r="12" spans="1:12" ht="30" customHeight="1" x14ac:dyDescent="0.35">
      <c r="A12" s="22" t="s">
        <v>400</v>
      </c>
      <c r="B12" s="23">
        <v>15481960</v>
      </c>
      <c r="C12" s="23"/>
      <c r="D12" s="23">
        <f t="shared" si="0"/>
        <v>15481960</v>
      </c>
      <c r="E12" s="26"/>
      <c r="F12" s="26">
        <v>5899540</v>
      </c>
      <c r="G12" s="26"/>
      <c r="H12" s="23"/>
      <c r="I12" s="23">
        <v>1000000</v>
      </c>
      <c r="J12" s="25">
        <f t="shared" si="1"/>
        <v>6899540</v>
      </c>
      <c r="K12" s="26">
        <f t="shared" si="2"/>
        <v>22381500</v>
      </c>
      <c r="L12" s="29">
        <v>4</v>
      </c>
    </row>
    <row r="13" spans="1:12" ht="30" customHeight="1" x14ac:dyDescent="0.35">
      <c r="A13" s="22" t="s">
        <v>392</v>
      </c>
      <c r="B13" s="23">
        <v>22000000</v>
      </c>
      <c r="C13" s="23"/>
      <c r="D13" s="23">
        <f t="shared" si="0"/>
        <v>22000000</v>
      </c>
      <c r="E13" s="26"/>
      <c r="F13" s="26"/>
      <c r="G13" s="26"/>
      <c r="H13" s="23"/>
      <c r="I13" s="23"/>
      <c r="J13" s="25">
        <f t="shared" si="1"/>
        <v>0</v>
      </c>
      <c r="K13" s="26">
        <f t="shared" si="2"/>
        <v>22000000</v>
      </c>
      <c r="L13" s="29">
        <v>1</v>
      </c>
    </row>
    <row r="14" spans="1:12" ht="30" customHeight="1" x14ac:dyDescent="0.35">
      <c r="A14" s="30" t="s">
        <v>397</v>
      </c>
      <c r="B14" s="31">
        <f t="shared" ref="B14:L14" si="3">SUM(B4:B13)</f>
        <v>817278223.12</v>
      </c>
      <c r="C14" s="31">
        <f t="shared" si="3"/>
        <v>83435625.489999995</v>
      </c>
      <c r="D14" s="31">
        <f t="shared" si="3"/>
        <v>900713848.61000001</v>
      </c>
      <c r="E14" s="31">
        <f t="shared" si="3"/>
        <v>9400000</v>
      </c>
      <c r="F14" s="31">
        <f t="shared" si="3"/>
        <v>12499540</v>
      </c>
      <c r="G14" s="31">
        <f t="shared" si="3"/>
        <v>35150172.640000001</v>
      </c>
      <c r="H14" s="31">
        <f t="shared" si="3"/>
        <v>1031250</v>
      </c>
      <c r="I14" s="32">
        <f t="shared" si="3"/>
        <v>10000000</v>
      </c>
      <c r="J14" s="32">
        <f t="shared" si="3"/>
        <v>68080962.640000001</v>
      </c>
      <c r="K14" s="32">
        <f t="shared" si="3"/>
        <v>968794811.25</v>
      </c>
      <c r="L14" s="33">
        <f t="shared" si="3"/>
        <v>111</v>
      </c>
    </row>
    <row r="15" spans="1:12" ht="36.75" customHeight="1" x14ac:dyDescent="0.35">
      <c r="A15" s="22" t="s">
        <v>393</v>
      </c>
      <c r="B15" s="32">
        <v>44237083</v>
      </c>
      <c r="C15" s="25"/>
      <c r="D15" s="32">
        <f>B15</f>
        <v>44237083</v>
      </c>
      <c r="E15" s="70" t="s">
        <v>394</v>
      </c>
      <c r="F15" s="70"/>
      <c r="G15" s="70"/>
      <c r="H15" s="70"/>
      <c r="I15" s="70"/>
      <c r="J15" s="70"/>
      <c r="K15" s="70"/>
      <c r="L15" s="70"/>
    </row>
    <row r="16" spans="1:12" ht="30" customHeight="1" x14ac:dyDescent="0.35">
      <c r="A16" s="34" t="s">
        <v>395</v>
      </c>
      <c r="B16" s="35">
        <f>B14+B15</f>
        <v>861515306.12</v>
      </c>
      <c r="C16" s="35">
        <f t="shared" ref="C16:D16" si="4">C14+C15</f>
        <v>83435625.489999995</v>
      </c>
      <c r="D16" s="35">
        <f t="shared" si="4"/>
        <v>944950931.61000001</v>
      </c>
      <c r="E16" s="70"/>
      <c r="F16" s="70"/>
      <c r="G16" s="70"/>
      <c r="H16" s="70"/>
      <c r="I16" s="70"/>
      <c r="J16" s="70"/>
      <c r="K16" s="70"/>
      <c r="L16" s="70"/>
    </row>
    <row r="18" spans="1:1" x14ac:dyDescent="0.35">
      <c r="A18" s="81" t="s">
        <v>421</v>
      </c>
    </row>
  </sheetData>
  <mergeCells count="15">
    <mergeCell ref="E15:L16"/>
    <mergeCell ref="A1:A3"/>
    <mergeCell ref="B1:D1"/>
    <mergeCell ref="E1:J1"/>
    <mergeCell ref="K1:K3"/>
    <mergeCell ref="L1:L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8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2"/>
  <sheetViews>
    <sheetView zoomScale="76" zoomScaleNormal="76" workbookViewId="0">
      <selection sqref="A1:O69"/>
    </sheetView>
  </sheetViews>
  <sheetFormatPr defaultColWidth="9" defaultRowHeight="14.5" x14ac:dyDescent="0.35"/>
  <cols>
    <col min="1" max="1" width="17.453125" customWidth="1"/>
    <col min="2" max="2" width="20.6328125" customWidth="1"/>
    <col min="3" max="3" width="23.36328125" customWidth="1"/>
    <col min="4" max="4" width="27.08984375" style="13" customWidth="1"/>
    <col min="5" max="5" width="20.6328125" customWidth="1"/>
    <col min="6" max="6" width="41.453125" customWidth="1"/>
    <col min="7" max="7" width="17.6328125" customWidth="1"/>
    <col min="8" max="8" width="19.36328125" customWidth="1"/>
    <col min="9" max="9" width="18.6328125" customWidth="1"/>
    <col min="10" max="13" width="18.36328125" customWidth="1"/>
    <col min="14" max="14" width="23.08984375" customWidth="1"/>
    <col min="15" max="15" width="21" customWidth="1"/>
  </cols>
  <sheetData>
    <row r="1" spans="1:15" ht="63" customHeight="1" x14ac:dyDescent="0.3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5" customHeight="1" x14ac:dyDescent="0.35">
      <c r="A2" s="74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6</v>
      </c>
      <c r="G2" s="74" t="s">
        <v>7</v>
      </c>
      <c r="H2" s="74" t="s">
        <v>8</v>
      </c>
      <c r="I2" s="75" t="s">
        <v>9</v>
      </c>
      <c r="J2" s="76" t="s">
        <v>10</v>
      </c>
      <c r="K2" s="76"/>
      <c r="L2" s="76" t="s">
        <v>11</v>
      </c>
      <c r="M2" s="76"/>
      <c r="N2" s="76" t="s">
        <v>12</v>
      </c>
      <c r="O2" s="76"/>
    </row>
    <row r="3" spans="1:15" x14ac:dyDescent="0.35">
      <c r="A3" s="74"/>
      <c r="B3" s="74"/>
      <c r="C3" s="74"/>
      <c r="D3" s="74"/>
      <c r="E3" s="74"/>
      <c r="F3" s="74"/>
      <c r="G3" s="74"/>
      <c r="H3" s="74"/>
      <c r="I3" s="75"/>
      <c r="J3" s="2" t="s">
        <v>13</v>
      </c>
      <c r="K3" s="2" t="s">
        <v>14</v>
      </c>
      <c r="L3" s="2" t="s">
        <v>13</v>
      </c>
      <c r="M3" s="2" t="s">
        <v>14</v>
      </c>
      <c r="N3" s="2" t="s">
        <v>13</v>
      </c>
      <c r="O3" s="2" t="s">
        <v>14</v>
      </c>
    </row>
    <row r="4" spans="1:15" s="18" customFormat="1" ht="60.5" customHeight="1" x14ac:dyDescent="0.35">
      <c r="A4" s="37" t="s">
        <v>227</v>
      </c>
      <c r="B4" s="37" t="s">
        <v>152</v>
      </c>
      <c r="C4" s="37" t="s">
        <v>228</v>
      </c>
      <c r="D4" s="38" t="s">
        <v>229</v>
      </c>
      <c r="E4" s="37" t="s">
        <v>48</v>
      </c>
      <c r="F4" s="38" t="s">
        <v>230</v>
      </c>
      <c r="G4" s="39">
        <v>5000000</v>
      </c>
      <c r="H4" s="39">
        <v>5000000</v>
      </c>
      <c r="I4" s="39">
        <v>0</v>
      </c>
      <c r="J4" s="37" t="s">
        <v>51</v>
      </c>
      <c r="K4" s="37" t="s">
        <v>51</v>
      </c>
      <c r="L4" s="37" t="s">
        <v>51</v>
      </c>
      <c r="M4" s="37" t="s">
        <v>38</v>
      </c>
      <c r="N4" s="37" t="s">
        <v>38</v>
      </c>
      <c r="O4" s="37" t="s">
        <v>58</v>
      </c>
    </row>
    <row r="5" spans="1:15" s="18" customFormat="1" ht="60.5" customHeight="1" x14ac:dyDescent="0.35">
      <c r="A5" s="37" t="s">
        <v>52</v>
      </c>
      <c r="B5" s="37" t="s">
        <v>53</v>
      </c>
      <c r="C5" s="37" t="s">
        <v>54</v>
      </c>
      <c r="D5" s="38" t="s">
        <v>55</v>
      </c>
      <c r="E5" s="37" t="s">
        <v>48</v>
      </c>
      <c r="F5" s="38" t="s">
        <v>56</v>
      </c>
      <c r="G5" s="39">
        <v>30000000</v>
      </c>
      <c r="H5" s="39">
        <v>30000000</v>
      </c>
      <c r="I5" s="39">
        <v>0</v>
      </c>
      <c r="J5" s="37" t="s">
        <v>50</v>
      </c>
      <c r="K5" s="37" t="s">
        <v>50</v>
      </c>
      <c r="L5" s="37" t="s">
        <v>51</v>
      </c>
      <c r="M5" s="37" t="s">
        <v>57</v>
      </c>
      <c r="N5" s="37" t="s">
        <v>57</v>
      </c>
      <c r="O5" s="37" t="s">
        <v>58</v>
      </c>
    </row>
    <row r="6" spans="1:15" s="18" customFormat="1" ht="60.5" customHeight="1" x14ac:dyDescent="0.35">
      <c r="A6" s="37" t="s">
        <v>69</v>
      </c>
      <c r="B6" s="37" t="s">
        <v>70</v>
      </c>
      <c r="C6" s="37" t="s">
        <v>54</v>
      </c>
      <c r="D6" s="38" t="s">
        <v>55</v>
      </c>
      <c r="E6" s="37" t="s">
        <v>48</v>
      </c>
      <c r="F6" s="38" t="s">
        <v>71</v>
      </c>
      <c r="G6" s="39">
        <v>37700000</v>
      </c>
      <c r="H6" s="39">
        <v>37700000</v>
      </c>
      <c r="I6" s="39">
        <v>0</v>
      </c>
      <c r="J6" s="37" t="s">
        <v>38</v>
      </c>
      <c r="K6" s="37" t="s">
        <v>38</v>
      </c>
      <c r="L6" s="37" t="s">
        <v>57</v>
      </c>
      <c r="M6" s="37" t="s">
        <v>76</v>
      </c>
      <c r="N6" s="37" t="s">
        <v>76</v>
      </c>
      <c r="O6" s="37" t="s">
        <v>58</v>
      </c>
    </row>
    <row r="7" spans="1:15" s="18" customFormat="1" ht="60.5" customHeight="1" x14ac:dyDescent="0.35">
      <c r="A7" s="49" t="s">
        <v>251</v>
      </c>
      <c r="B7" s="49" t="s">
        <v>152</v>
      </c>
      <c r="C7" s="49" t="s">
        <v>54</v>
      </c>
      <c r="D7" s="50" t="s">
        <v>252</v>
      </c>
      <c r="E7" s="49"/>
      <c r="F7" s="50" t="s">
        <v>253</v>
      </c>
      <c r="G7" s="51">
        <v>5000000</v>
      </c>
      <c r="H7" s="52">
        <v>5000000</v>
      </c>
      <c r="I7" s="51">
        <v>0</v>
      </c>
      <c r="J7" s="37"/>
      <c r="K7" s="37"/>
      <c r="L7" s="37"/>
      <c r="M7" s="37"/>
      <c r="N7" s="19" t="s">
        <v>51</v>
      </c>
      <c r="O7" s="19" t="s">
        <v>22</v>
      </c>
    </row>
    <row r="8" spans="1:15" s="18" customFormat="1" ht="60.5" customHeight="1" x14ac:dyDescent="0.35">
      <c r="A8" s="37" t="s">
        <v>258</v>
      </c>
      <c r="B8" s="37" t="s">
        <v>255</v>
      </c>
      <c r="C8" s="37" t="s">
        <v>54</v>
      </c>
      <c r="D8" s="38" t="s">
        <v>55</v>
      </c>
      <c r="E8" s="37"/>
      <c r="F8" s="38" t="s">
        <v>259</v>
      </c>
      <c r="G8" s="46">
        <v>85565726.260000005</v>
      </c>
      <c r="H8" s="46">
        <v>85565726.260000005</v>
      </c>
      <c r="I8" s="37"/>
      <c r="J8" s="19" t="s">
        <v>21</v>
      </c>
      <c r="K8" s="19" t="s">
        <v>63</v>
      </c>
      <c r="L8" s="19" t="s">
        <v>50</v>
      </c>
      <c r="M8" s="19" t="s">
        <v>51</v>
      </c>
      <c r="N8" s="19" t="s">
        <v>38</v>
      </c>
      <c r="O8" s="19" t="s">
        <v>86</v>
      </c>
    </row>
    <row r="9" spans="1:15" s="18" customFormat="1" ht="60.5" customHeight="1" x14ac:dyDescent="0.35">
      <c r="A9" s="37" t="s">
        <v>23</v>
      </c>
      <c r="B9" s="37" t="s">
        <v>24</v>
      </c>
      <c r="C9" s="37" t="s">
        <v>25</v>
      </c>
      <c r="D9" s="38" t="s">
        <v>26</v>
      </c>
      <c r="E9" s="37" t="s">
        <v>27</v>
      </c>
      <c r="F9" s="38" t="s">
        <v>28</v>
      </c>
      <c r="G9" s="39">
        <v>5000000</v>
      </c>
      <c r="H9" s="39">
        <v>5000000</v>
      </c>
      <c r="I9" s="39">
        <v>0</v>
      </c>
      <c r="J9" s="37"/>
      <c r="K9" s="37"/>
      <c r="L9" s="37"/>
      <c r="M9" s="37"/>
      <c r="N9" s="37" t="s">
        <v>21</v>
      </c>
      <c r="O9" s="37" t="s">
        <v>29</v>
      </c>
    </row>
    <row r="10" spans="1:15" s="18" customFormat="1" ht="60.5" customHeight="1" x14ac:dyDescent="0.35">
      <c r="A10" s="37" t="s">
        <v>30</v>
      </c>
      <c r="B10" s="37" t="s">
        <v>24</v>
      </c>
      <c r="C10" s="37" t="s">
        <v>25</v>
      </c>
      <c r="D10" s="38" t="s">
        <v>26</v>
      </c>
      <c r="E10" s="37" t="s">
        <v>31</v>
      </c>
      <c r="F10" s="38" t="s">
        <v>32</v>
      </c>
      <c r="G10" s="39">
        <v>10000000</v>
      </c>
      <c r="H10" s="39">
        <v>10000000</v>
      </c>
      <c r="I10" s="39">
        <v>0</v>
      </c>
      <c r="J10" s="37"/>
      <c r="K10" s="37"/>
      <c r="L10" s="37"/>
      <c r="M10" s="37"/>
      <c r="N10" s="37" t="s">
        <v>21</v>
      </c>
      <c r="O10" s="37" t="s">
        <v>29</v>
      </c>
    </row>
    <row r="11" spans="1:15" s="18" customFormat="1" ht="60.5" customHeight="1" x14ac:dyDescent="0.35">
      <c r="A11" s="37" t="s">
        <v>33</v>
      </c>
      <c r="B11" s="37" t="s">
        <v>34</v>
      </c>
      <c r="C11" s="37" t="s">
        <v>25</v>
      </c>
      <c r="D11" s="38" t="s">
        <v>35</v>
      </c>
      <c r="E11" s="37" t="s">
        <v>36</v>
      </c>
      <c r="F11" s="38" t="s">
        <v>37</v>
      </c>
      <c r="G11" s="39">
        <v>1994414.34</v>
      </c>
      <c r="H11" s="39">
        <v>1994414.34</v>
      </c>
      <c r="I11" s="39">
        <v>0</v>
      </c>
      <c r="J11" s="37"/>
      <c r="K11" s="37"/>
      <c r="L11" s="37"/>
      <c r="M11" s="37"/>
      <c r="N11" s="37" t="s">
        <v>21</v>
      </c>
      <c r="O11" s="37" t="s">
        <v>57</v>
      </c>
    </row>
    <row r="12" spans="1:15" s="18" customFormat="1" ht="60.5" customHeight="1" x14ac:dyDescent="0.35">
      <c r="A12" s="37" t="s">
        <v>238</v>
      </c>
      <c r="B12" s="37" t="s">
        <v>152</v>
      </c>
      <c r="C12" s="37" t="s">
        <v>25</v>
      </c>
      <c r="D12" s="38" t="s">
        <v>26</v>
      </c>
      <c r="E12" s="37" t="s">
        <v>48</v>
      </c>
      <c r="F12" s="38" t="s">
        <v>239</v>
      </c>
      <c r="G12" s="39">
        <v>50000000</v>
      </c>
      <c r="H12" s="39">
        <v>50000000</v>
      </c>
      <c r="I12" s="39">
        <v>0</v>
      </c>
      <c r="J12" s="37" t="s">
        <v>51</v>
      </c>
      <c r="K12" s="37" t="s">
        <v>38</v>
      </c>
      <c r="L12" s="37" t="s">
        <v>51</v>
      </c>
      <c r="M12" s="37" t="s">
        <v>38</v>
      </c>
      <c r="N12" s="37" t="s">
        <v>50</v>
      </c>
      <c r="O12" s="37" t="s">
        <v>72</v>
      </c>
    </row>
    <row r="13" spans="1:15" s="18" customFormat="1" ht="60.5" customHeight="1" x14ac:dyDescent="0.35">
      <c r="A13" s="37" t="s">
        <v>262</v>
      </c>
      <c r="B13" s="37" t="s">
        <v>255</v>
      </c>
      <c r="C13" s="37" t="s">
        <v>25</v>
      </c>
      <c r="D13" s="38" t="s">
        <v>35</v>
      </c>
      <c r="E13" s="37"/>
      <c r="F13" s="38" t="s">
        <v>263</v>
      </c>
      <c r="G13" s="46">
        <v>19204560.809999999</v>
      </c>
      <c r="H13" s="46">
        <v>19204560.809999999</v>
      </c>
      <c r="I13" s="37"/>
      <c r="J13" s="19" t="s">
        <v>21</v>
      </c>
      <c r="K13" s="19" t="s">
        <v>63</v>
      </c>
      <c r="L13" s="19" t="s">
        <v>50</v>
      </c>
      <c r="M13" s="19" t="s">
        <v>51</v>
      </c>
      <c r="N13" s="19" t="s">
        <v>38</v>
      </c>
      <c r="O13" s="19" t="s">
        <v>45</v>
      </c>
    </row>
    <row r="14" spans="1:15" s="18" customFormat="1" ht="60.5" customHeight="1" x14ac:dyDescent="0.35">
      <c r="A14" s="37" t="s">
        <v>39</v>
      </c>
      <c r="B14" s="37" t="s">
        <v>40</v>
      </c>
      <c r="C14" s="37" t="s">
        <v>41</v>
      </c>
      <c r="D14" s="38" t="s">
        <v>42</v>
      </c>
      <c r="E14" s="37" t="s">
        <v>43</v>
      </c>
      <c r="F14" s="38" t="s">
        <v>44</v>
      </c>
      <c r="G14" s="39">
        <v>7643417.1200000001</v>
      </c>
      <c r="H14" s="39">
        <v>3113232.64</v>
      </c>
      <c r="I14" s="39">
        <v>4530184.4800000004</v>
      </c>
      <c r="J14" s="37"/>
      <c r="K14" s="37"/>
      <c r="L14" s="37"/>
      <c r="M14" s="37"/>
      <c r="N14" s="37" t="s">
        <v>21</v>
      </c>
      <c r="O14" s="37" t="s">
        <v>45</v>
      </c>
    </row>
    <row r="15" spans="1:15" s="18" customFormat="1" ht="60.5" customHeight="1" x14ac:dyDescent="0.35">
      <c r="A15" s="37" t="s">
        <v>46</v>
      </c>
      <c r="B15" s="37" t="s">
        <v>47</v>
      </c>
      <c r="C15" s="37" t="s">
        <v>41</v>
      </c>
      <c r="D15" s="38" t="s">
        <v>42</v>
      </c>
      <c r="E15" s="37" t="s">
        <v>48</v>
      </c>
      <c r="F15" s="38" t="s">
        <v>49</v>
      </c>
      <c r="G15" s="39">
        <v>2000000</v>
      </c>
      <c r="H15" s="39">
        <v>2000000</v>
      </c>
      <c r="I15" s="39">
        <v>0</v>
      </c>
      <c r="J15" s="37" t="s">
        <v>50</v>
      </c>
      <c r="K15" s="37" t="s">
        <v>51</v>
      </c>
      <c r="L15" s="37" t="s">
        <v>50</v>
      </c>
      <c r="M15" s="37" t="s">
        <v>51</v>
      </c>
      <c r="N15" s="37" t="s">
        <v>51</v>
      </c>
      <c r="O15" s="37" t="s">
        <v>22</v>
      </c>
    </row>
    <row r="16" spans="1:15" s="18" customFormat="1" ht="60.5" customHeight="1" x14ac:dyDescent="0.35">
      <c r="A16" s="37" t="s">
        <v>87</v>
      </c>
      <c r="B16" s="37" t="s">
        <v>34</v>
      </c>
      <c r="C16" s="38" t="s">
        <v>41</v>
      </c>
      <c r="D16" s="38" t="s">
        <v>42</v>
      </c>
      <c r="E16" s="37" t="s">
        <v>88</v>
      </c>
      <c r="F16" s="38" t="s">
        <v>89</v>
      </c>
      <c r="G16" s="39">
        <v>1500000</v>
      </c>
      <c r="H16" s="39">
        <v>1500000</v>
      </c>
      <c r="I16" s="39">
        <v>0</v>
      </c>
      <c r="J16" s="37"/>
      <c r="K16" s="37"/>
      <c r="L16" s="37"/>
      <c r="M16" s="37"/>
      <c r="N16" s="37" t="s">
        <v>63</v>
      </c>
      <c r="O16" s="37" t="s">
        <v>133</v>
      </c>
    </row>
    <row r="17" spans="1:15" s="18" customFormat="1" ht="60.5" customHeight="1" x14ac:dyDescent="0.35">
      <c r="A17" s="37" t="s">
        <v>140</v>
      </c>
      <c r="B17" s="37" t="s">
        <v>141</v>
      </c>
      <c r="C17" s="37" t="s">
        <v>41</v>
      </c>
      <c r="D17" s="38" t="s">
        <v>142</v>
      </c>
      <c r="E17" s="37" t="s">
        <v>48</v>
      </c>
      <c r="F17" s="38" t="s">
        <v>143</v>
      </c>
      <c r="G17" s="39">
        <v>35000000</v>
      </c>
      <c r="H17" s="39">
        <v>35000000</v>
      </c>
      <c r="I17" s="39">
        <v>0</v>
      </c>
      <c r="J17" s="37" t="s">
        <v>50</v>
      </c>
      <c r="K17" s="37" t="s">
        <v>51</v>
      </c>
      <c r="L17" s="37" t="s">
        <v>38</v>
      </c>
      <c r="M17" s="37" t="s">
        <v>147</v>
      </c>
      <c r="N17" s="37" t="s">
        <v>147</v>
      </c>
      <c r="O17" s="37" t="s">
        <v>169</v>
      </c>
    </row>
    <row r="18" spans="1:15" s="18" customFormat="1" ht="60.5" customHeight="1" x14ac:dyDescent="0.35">
      <c r="A18" s="37" t="s">
        <v>170</v>
      </c>
      <c r="B18" s="37" t="s">
        <v>105</v>
      </c>
      <c r="C18" s="37" t="s">
        <v>41</v>
      </c>
      <c r="D18" s="38" t="s">
        <v>171</v>
      </c>
      <c r="E18" s="37" t="s">
        <v>48</v>
      </c>
      <c r="F18" s="38" t="s">
        <v>172</v>
      </c>
      <c r="G18" s="39">
        <v>17770000</v>
      </c>
      <c r="H18" s="39">
        <v>17770000</v>
      </c>
      <c r="I18" s="39">
        <v>0</v>
      </c>
      <c r="J18" s="37" t="s">
        <v>21</v>
      </c>
      <c r="K18" s="37" t="s">
        <v>63</v>
      </c>
      <c r="L18" s="37" t="s">
        <v>50</v>
      </c>
      <c r="M18" s="37" t="s">
        <v>38</v>
      </c>
      <c r="N18" s="37" t="s">
        <v>38</v>
      </c>
      <c r="O18" s="37" t="s">
        <v>72</v>
      </c>
    </row>
    <row r="19" spans="1:15" s="18" customFormat="1" ht="60.5" customHeight="1" x14ac:dyDescent="0.35">
      <c r="A19" s="37" t="s">
        <v>173</v>
      </c>
      <c r="B19" s="37" t="s">
        <v>174</v>
      </c>
      <c r="C19" s="37" t="s">
        <v>41</v>
      </c>
      <c r="D19" s="38" t="s">
        <v>175</v>
      </c>
      <c r="E19" s="37" t="s">
        <v>48</v>
      </c>
      <c r="F19" s="38" t="s">
        <v>176</v>
      </c>
      <c r="G19" s="39">
        <v>3200000</v>
      </c>
      <c r="H19" s="39">
        <v>3200000</v>
      </c>
      <c r="I19" s="39">
        <v>0</v>
      </c>
      <c r="J19" s="37" t="s">
        <v>38</v>
      </c>
      <c r="K19" s="37" t="s">
        <v>38</v>
      </c>
      <c r="L19" s="37" t="s">
        <v>38</v>
      </c>
      <c r="M19" s="37" t="s">
        <v>57</v>
      </c>
      <c r="N19" s="37" t="s">
        <v>76</v>
      </c>
      <c r="O19" s="37" t="s">
        <v>147</v>
      </c>
    </row>
    <row r="20" spans="1:15" s="18" customFormat="1" ht="60.5" customHeight="1" x14ac:dyDescent="0.35">
      <c r="A20" s="37" t="s">
        <v>181</v>
      </c>
      <c r="B20" s="37" t="s">
        <v>182</v>
      </c>
      <c r="C20" s="37" t="s">
        <v>41</v>
      </c>
      <c r="D20" s="38" t="s">
        <v>183</v>
      </c>
      <c r="E20" s="37" t="s">
        <v>48</v>
      </c>
      <c r="F20" s="38" t="s">
        <v>184</v>
      </c>
      <c r="G20" s="39">
        <v>17400000</v>
      </c>
      <c r="H20" s="39">
        <v>17400000</v>
      </c>
      <c r="I20" s="39">
        <v>0</v>
      </c>
      <c r="J20" s="37" t="s">
        <v>38</v>
      </c>
      <c r="K20" s="37" t="s">
        <v>38</v>
      </c>
      <c r="L20" s="37" t="s">
        <v>57</v>
      </c>
      <c r="M20" s="37" t="s">
        <v>57</v>
      </c>
      <c r="N20" s="37" t="s">
        <v>76</v>
      </c>
      <c r="O20" s="37" t="s">
        <v>86</v>
      </c>
    </row>
    <row r="21" spans="1:15" s="18" customFormat="1" ht="60.5" customHeight="1" x14ac:dyDescent="0.35">
      <c r="A21" s="37" t="s">
        <v>196</v>
      </c>
      <c r="B21" s="37" t="s">
        <v>47</v>
      </c>
      <c r="C21" s="37" t="s">
        <v>41</v>
      </c>
      <c r="D21" s="38" t="s">
        <v>42</v>
      </c>
      <c r="E21" s="37" t="s">
        <v>48</v>
      </c>
      <c r="F21" s="38" t="s">
        <v>197</v>
      </c>
      <c r="G21" s="39">
        <v>5500000</v>
      </c>
      <c r="H21" s="39">
        <v>5500000</v>
      </c>
      <c r="I21" s="39">
        <v>0</v>
      </c>
      <c r="J21" s="37" t="s">
        <v>63</v>
      </c>
      <c r="K21" s="37" t="s">
        <v>63</v>
      </c>
      <c r="L21" s="37" t="s">
        <v>50</v>
      </c>
      <c r="M21" s="37" t="s">
        <v>50</v>
      </c>
      <c r="N21" s="37" t="s">
        <v>50</v>
      </c>
      <c r="O21" s="37" t="s">
        <v>22</v>
      </c>
    </row>
    <row r="22" spans="1:15" s="18" customFormat="1" ht="60.5" customHeight="1" x14ac:dyDescent="0.35">
      <c r="A22" s="37" t="s">
        <v>201</v>
      </c>
      <c r="B22" s="37" t="s">
        <v>202</v>
      </c>
      <c r="C22" s="37" t="s">
        <v>41</v>
      </c>
      <c r="D22" s="38" t="s">
        <v>42</v>
      </c>
      <c r="E22" s="37" t="s">
        <v>48</v>
      </c>
      <c r="F22" s="38" t="s">
        <v>203</v>
      </c>
      <c r="G22" s="39">
        <v>35000000</v>
      </c>
      <c r="H22" s="39">
        <v>35000000</v>
      </c>
      <c r="I22" s="39">
        <v>0</v>
      </c>
      <c r="J22" s="37" t="s">
        <v>50</v>
      </c>
      <c r="K22" s="37" t="s">
        <v>51</v>
      </c>
      <c r="L22" s="37" t="s">
        <v>51</v>
      </c>
      <c r="M22" s="37" t="s">
        <v>57</v>
      </c>
      <c r="N22" s="37" t="s">
        <v>57</v>
      </c>
      <c r="O22" s="37" t="s">
        <v>45</v>
      </c>
    </row>
    <row r="23" spans="1:15" s="18" customFormat="1" ht="60.5" customHeight="1" x14ac:dyDescent="0.35">
      <c r="A23" s="37" t="s">
        <v>243</v>
      </c>
      <c r="B23" s="37" t="s">
        <v>47</v>
      </c>
      <c r="C23" s="37" t="s">
        <v>41</v>
      </c>
      <c r="D23" s="38" t="s">
        <v>171</v>
      </c>
      <c r="E23" s="37" t="s">
        <v>244</v>
      </c>
      <c r="F23" s="38" t="s">
        <v>245</v>
      </c>
      <c r="G23" s="39">
        <v>48965933</v>
      </c>
      <c r="H23" s="39">
        <v>18345944.84</v>
      </c>
      <c r="I23" s="39">
        <v>30619988.16</v>
      </c>
      <c r="J23" s="37" t="s">
        <v>21</v>
      </c>
      <c r="K23" s="37" t="s">
        <v>63</v>
      </c>
      <c r="L23" s="37" t="s">
        <v>21</v>
      </c>
      <c r="M23" s="37" t="s">
        <v>63</v>
      </c>
      <c r="N23" s="37" t="s">
        <v>21</v>
      </c>
      <c r="O23" s="37" t="s">
        <v>51</v>
      </c>
    </row>
    <row r="24" spans="1:15" s="18" customFormat="1" ht="60.5" customHeight="1" x14ac:dyDescent="0.35">
      <c r="A24" s="37" t="s">
        <v>77</v>
      </c>
      <c r="B24" s="37" t="s">
        <v>78</v>
      </c>
      <c r="C24" s="37" t="s">
        <v>79</v>
      </c>
      <c r="D24" s="38" t="s">
        <v>80</v>
      </c>
      <c r="E24" s="1" t="s">
        <v>48</v>
      </c>
      <c r="F24" s="38" t="s">
        <v>81</v>
      </c>
      <c r="G24" s="39">
        <v>2000000</v>
      </c>
      <c r="H24" s="39">
        <v>2000000</v>
      </c>
      <c r="I24" s="39">
        <v>0</v>
      </c>
      <c r="J24" s="37" t="s">
        <v>50</v>
      </c>
      <c r="K24" s="37" t="s">
        <v>50</v>
      </c>
      <c r="L24" s="37" t="s">
        <v>50</v>
      </c>
      <c r="M24" s="37" t="s">
        <v>51</v>
      </c>
      <c r="N24" s="37" t="s">
        <v>38</v>
      </c>
      <c r="O24" s="37" t="s">
        <v>45</v>
      </c>
    </row>
    <row r="25" spans="1:15" s="18" customFormat="1" ht="60.5" customHeight="1" x14ac:dyDescent="0.35">
      <c r="A25" s="37" t="s">
        <v>185</v>
      </c>
      <c r="B25" s="37" t="s">
        <v>186</v>
      </c>
      <c r="C25" s="37" t="s">
        <v>79</v>
      </c>
      <c r="D25" s="38" t="s">
        <v>80</v>
      </c>
      <c r="E25" s="18" t="s">
        <v>48</v>
      </c>
      <c r="F25" s="38" t="s">
        <v>187</v>
      </c>
      <c r="G25" s="39">
        <v>1500000</v>
      </c>
      <c r="H25" s="39">
        <v>1500000</v>
      </c>
      <c r="I25" s="39">
        <v>0</v>
      </c>
      <c r="J25" s="37" t="s">
        <v>50</v>
      </c>
      <c r="K25" s="37" t="s">
        <v>50</v>
      </c>
      <c r="L25" s="37" t="s">
        <v>51</v>
      </c>
      <c r="M25" s="37" t="s">
        <v>57</v>
      </c>
      <c r="N25" s="37" t="s">
        <v>57</v>
      </c>
      <c r="O25" s="37" t="s">
        <v>45</v>
      </c>
    </row>
    <row r="26" spans="1:15" s="18" customFormat="1" ht="60.5" customHeight="1" x14ac:dyDescent="0.35">
      <c r="A26" s="37" t="s">
        <v>191</v>
      </c>
      <c r="B26" s="37" t="s">
        <v>192</v>
      </c>
      <c r="C26" s="37" t="s">
        <v>79</v>
      </c>
      <c r="D26" s="38" t="s">
        <v>80</v>
      </c>
      <c r="E26" s="37" t="s">
        <v>48</v>
      </c>
      <c r="F26" s="38" t="s">
        <v>193</v>
      </c>
      <c r="G26" s="39">
        <v>5163000</v>
      </c>
      <c r="H26" s="39">
        <v>5163000</v>
      </c>
      <c r="I26" s="39">
        <v>0</v>
      </c>
      <c r="J26" s="37" t="s">
        <v>38</v>
      </c>
      <c r="K26" s="37" t="s">
        <v>76</v>
      </c>
      <c r="L26" s="37" t="s">
        <v>76</v>
      </c>
      <c r="M26" s="37" t="s">
        <v>22</v>
      </c>
      <c r="N26" s="37" t="s">
        <v>22</v>
      </c>
      <c r="O26" s="37" t="s">
        <v>45</v>
      </c>
    </row>
    <row r="27" spans="1:15" s="18" customFormat="1" ht="60.5" customHeight="1" x14ac:dyDescent="0.35">
      <c r="A27" s="37" t="s">
        <v>246</v>
      </c>
      <c r="B27" s="37" t="s">
        <v>247</v>
      </c>
      <c r="C27" s="37" t="s">
        <v>79</v>
      </c>
      <c r="D27" s="38" t="s">
        <v>248</v>
      </c>
      <c r="E27" s="37" t="s">
        <v>249</v>
      </c>
      <c r="F27" s="38" t="s">
        <v>250</v>
      </c>
      <c r="G27" s="39">
        <v>1400000</v>
      </c>
      <c r="H27" s="39">
        <v>1400000</v>
      </c>
      <c r="I27" s="39">
        <v>0</v>
      </c>
      <c r="J27" s="37"/>
      <c r="K27" s="37"/>
      <c r="L27" s="37"/>
      <c r="M27" s="37"/>
      <c r="N27" s="37" t="s">
        <v>21</v>
      </c>
      <c r="O27" s="37" t="s">
        <v>22</v>
      </c>
    </row>
    <row r="28" spans="1:15" s="18" customFormat="1" ht="60.5" customHeight="1" x14ac:dyDescent="0.35">
      <c r="A28" s="37" t="s">
        <v>90</v>
      </c>
      <c r="B28" s="37" t="s">
        <v>91</v>
      </c>
      <c r="C28" s="37" t="s">
        <v>92</v>
      </c>
      <c r="D28" s="38" t="s">
        <v>93</v>
      </c>
      <c r="E28" s="37" t="s">
        <v>94</v>
      </c>
      <c r="F28" s="38" t="s">
        <v>95</v>
      </c>
      <c r="G28" s="39">
        <v>1450000</v>
      </c>
      <c r="H28" s="39">
        <v>1450000</v>
      </c>
      <c r="I28" s="39">
        <v>0</v>
      </c>
      <c r="J28" s="37"/>
      <c r="K28" s="37"/>
      <c r="L28" s="37"/>
      <c r="M28" s="37"/>
      <c r="N28" s="37" t="s">
        <v>63</v>
      </c>
      <c r="O28" s="37" t="s">
        <v>22</v>
      </c>
    </row>
    <row r="29" spans="1:15" s="18" customFormat="1" ht="60.5" customHeight="1" x14ac:dyDescent="0.35">
      <c r="A29" s="37" t="s">
        <v>96</v>
      </c>
      <c r="B29" s="37" t="s">
        <v>97</v>
      </c>
      <c r="C29" s="37" t="s">
        <v>92</v>
      </c>
      <c r="D29" s="38" t="s">
        <v>93</v>
      </c>
      <c r="E29" s="37" t="s">
        <v>98</v>
      </c>
      <c r="F29" s="38" t="s">
        <v>99</v>
      </c>
      <c r="G29" s="39">
        <v>16430000</v>
      </c>
      <c r="H29" s="39">
        <v>3430000</v>
      </c>
      <c r="I29" s="39">
        <v>13000000</v>
      </c>
      <c r="J29" s="37"/>
      <c r="K29" s="37"/>
      <c r="L29" s="37"/>
      <c r="M29" s="37"/>
      <c r="N29" s="37" t="s">
        <v>63</v>
      </c>
      <c r="O29" s="37" t="s">
        <v>76</v>
      </c>
    </row>
    <row r="30" spans="1:15" s="18" customFormat="1" ht="60.5" customHeight="1" x14ac:dyDescent="0.35">
      <c r="A30" s="37" t="s">
        <v>100</v>
      </c>
      <c r="B30" s="37" t="s">
        <v>101</v>
      </c>
      <c r="C30" s="37" t="s">
        <v>92</v>
      </c>
      <c r="D30" s="38" t="s">
        <v>93</v>
      </c>
      <c r="E30" s="37" t="s">
        <v>102</v>
      </c>
      <c r="F30" s="38" t="s">
        <v>103</v>
      </c>
      <c r="G30" s="39">
        <v>4450000</v>
      </c>
      <c r="H30" s="39">
        <v>4450000</v>
      </c>
      <c r="I30" s="39">
        <v>0</v>
      </c>
      <c r="J30" s="37"/>
      <c r="K30" s="37"/>
      <c r="L30" s="37"/>
      <c r="M30" s="37"/>
      <c r="N30" s="37" t="s">
        <v>50</v>
      </c>
      <c r="O30" s="37" t="s">
        <v>133</v>
      </c>
    </row>
    <row r="31" spans="1:15" s="18" customFormat="1" ht="60.5" customHeight="1" x14ac:dyDescent="0.35">
      <c r="A31" s="37" t="s">
        <v>109</v>
      </c>
      <c r="B31" s="37" t="s">
        <v>110</v>
      </c>
      <c r="C31" s="37" t="s">
        <v>92</v>
      </c>
      <c r="D31" s="38" t="s">
        <v>93</v>
      </c>
      <c r="E31" s="37" t="s">
        <v>111</v>
      </c>
      <c r="F31" s="38" t="s">
        <v>112</v>
      </c>
      <c r="G31" s="39">
        <v>1730396.96</v>
      </c>
      <c r="H31" s="39">
        <v>1730396.96</v>
      </c>
      <c r="I31" s="39">
        <v>0</v>
      </c>
      <c r="J31" s="37"/>
      <c r="K31" s="37"/>
      <c r="L31" s="37"/>
      <c r="M31" s="37"/>
      <c r="N31" s="37" t="s">
        <v>63</v>
      </c>
      <c r="O31" s="37" t="s">
        <v>22</v>
      </c>
    </row>
    <row r="32" spans="1:15" s="18" customFormat="1" ht="60.5" customHeight="1" x14ac:dyDescent="0.35">
      <c r="A32" s="37" t="s">
        <v>113</v>
      </c>
      <c r="B32" s="37" t="s">
        <v>53</v>
      </c>
      <c r="C32" s="37" t="s">
        <v>92</v>
      </c>
      <c r="D32" s="38" t="s">
        <v>93</v>
      </c>
      <c r="E32" s="37" t="s">
        <v>114</v>
      </c>
      <c r="F32" s="38" t="s">
        <v>115</v>
      </c>
      <c r="G32" s="39">
        <v>1100000</v>
      </c>
      <c r="H32" s="39">
        <v>1100000</v>
      </c>
      <c r="I32" s="39">
        <v>0</v>
      </c>
      <c r="J32" s="37"/>
      <c r="K32" s="37"/>
      <c r="L32" s="37"/>
      <c r="M32" s="37"/>
      <c r="N32" s="37" t="s">
        <v>63</v>
      </c>
      <c r="O32" s="37" t="s">
        <v>57</v>
      </c>
    </row>
    <row r="33" spans="1:15" s="18" customFormat="1" ht="60.5" customHeight="1" x14ac:dyDescent="0.35">
      <c r="A33" s="37" t="s">
        <v>116</v>
      </c>
      <c r="B33" s="37" t="s">
        <v>117</v>
      </c>
      <c r="C33" s="37" t="s">
        <v>92</v>
      </c>
      <c r="D33" s="38" t="s">
        <v>93</v>
      </c>
      <c r="E33" s="37" t="s">
        <v>118</v>
      </c>
      <c r="F33" s="38" t="s">
        <v>119</v>
      </c>
      <c r="G33" s="39">
        <v>1786251.69</v>
      </c>
      <c r="H33" s="39">
        <v>1786251.69</v>
      </c>
      <c r="I33" s="39">
        <v>0</v>
      </c>
      <c r="J33" s="37"/>
      <c r="K33" s="37"/>
      <c r="L33" s="37"/>
      <c r="M33" s="37"/>
      <c r="N33" s="37" t="s">
        <v>63</v>
      </c>
      <c r="O33" s="37" t="s">
        <v>133</v>
      </c>
    </row>
    <row r="34" spans="1:15" s="18" customFormat="1" ht="60.5" customHeight="1" x14ac:dyDescent="0.35">
      <c r="A34" s="37" t="s">
        <v>120</v>
      </c>
      <c r="B34" s="37" t="s">
        <v>121</v>
      </c>
      <c r="C34" s="37" t="s">
        <v>92</v>
      </c>
      <c r="D34" s="38" t="s">
        <v>93</v>
      </c>
      <c r="E34" s="37" t="s">
        <v>122</v>
      </c>
      <c r="F34" s="38" t="s">
        <v>123</v>
      </c>
      <c r="G34" s="39">
        <v>1819114.01</v>
      </c>
      <c r="H34" s="39">
        <v>1819114.01</v>
      </c>
      <c r="I34" s="39">
        <v>0</v>
      </c>
      <c r="J34" s="37"/>
      <c r="K34" s="37"/>
      <c r="L34" s="37"/>
      <c r="M34" s="37"/>
      <c r="N34" s="37" t="s">
        <v>51</v>
      </c>
      <c r="O34" s="37" t="s">
        <v>133</v>
      </c>
    </row>
    <row r="35" spans="1:15" s="18" customFormat="1" ht="60.5" customHeight="1" x14ac:dyDescent="0.35">
      <c r="A35" s="37" t="s">
        <v>124</v>
      </c>
      <c r="B35" s="37" t="s">
        <v>101</v>
      </c>
      <c r="C35" s="37" t="s">
        <v>92</v>
      </c>
      <c r="D35" s="38" t="s">
        <v>93</v>
      </c>
      <c r="E35" s="37" t="s">
        <v>125</v>
      </c>
      <c r="F35" s="38" t="s">
        <v>126</v>
      </c>
      <c r="G35" s="39">
        <v>3150000</v>
      </c>
      <c r="H35" s="39">
        <v>3150000</v>
      </c>
      <c r="I35" s="39">
        <v>0</v>
      </c>
      <c r="J35" s="37"/>
      <c r="K35" s="37"/>
      <c r="L35" s="37"/>
      <c r="M35" s="37"/>
      <c r="N35" s="37" t="s">
        <v>38</v>
      </c>
      <c r="O35" s="37" t="s">
        <v>147</v>
      </c>
    </row>
    <row r="36" spans="1:15" s="18" customFormat="1" ht="60.5" customHeight="1" x14ac:dyDescent="0.35">
      <c r="A36" s="37" t="s">
        <v>127</v>
      </c>
      <c r="B36" s="37" t="s">
        <v>128</v>
      </c>
      <c r="C36" s="37" t="s">
        <v>92</v>
      </c>
      <c r="D36" s="38" t="s">
        <v>93</v>
      </c>
      <c r="E36" s="37" t="s">
        <v>48</v>
      </c>
      <c r="F36" s="38" t="s">
        <v>129</v>
      </c>
      <c r="G36" s="39">
        <v>24000000</v>
      </c>
      <c r="H36" s="39">
        <v>24000000</v>
      </c>
      <c r="I36" s="39">
        <v>0</v>
      </c>
      <c r="J36" s="37" t="s">
        <v>50</v>
      </c>
      <c r="K36" s="37" t="s">
        <v>38</v>
      </c>
      <c r="L36" s="37" t="s">
        <v>57</v>
      </c>
      <c r="M36" s="37" t="s">
        <v>72</v>
      </c>
      <c r="N36" s="37" t="s">
        <v>72</v>
      </c>
      <c r="O36" s="37" t="s">
        <v>418</v>
      </c>
    </row>
    <row r="37" spans="1:15" s="18" customFormat="1" ht="60.5" customHeight="1" x14ac:dyDescent="0.35">
      <c r="A37" s="37" t="s">
        <v>130</v>
      </c>
      <c r="B37" s="37" t="s">
        <v>131</v>
      </c>
      <c r="C37" s="37" t="s">
        <v>92</v>
      </c>
      <c r="D37" s="38" t="s">
        <v>93</v>
      </c>
      <c r="E37" s="37" t="s">
        <v>48</v>
      </c>
      <c r="F37" s="38" t="s">
        <v>132</v>
      </c>
      <c r="G37" s="39">
        <v>45000000</v>
      </c>
      <c r="H37" s="39">
        <v>45000000</v>
      </c>
      <c r="I37" s="39">
        <v>0</v>
      </c>
      <c r="J37" s="37" t="s">
        <v>50</v>
      </c>
      <c r="K37" s="37" t="s">
        <v>57</v>
      </c>
      <c r="L37" s="37" t="s">
        <v>76</v>
      </c>
      <c r="M37" s="37" t="s">
        <v>147</v>
      </c>
      <c r="N37" s="37" t="s">
        <v>45</v>
      </c>
      <c r="O37" s="37" t="s">
        <v>418</v>
      </c>
    </row>
    <row r="38" spans="1:15" s="18" customFormat="1" ht="60.5" customHeight="1" x14ac:dyDescent="0.35">
      <c r="A38" s="37" t="s">
        <v>134</v>
      </c>
      <c r="B38" s="37" t="s">
        <v>135</v>
      </c>
      <c r="C38" s="37" t="s">
        <v>92</v>
      </c>
      <c r="D38" s="38" t="s">
        <v>136</v>
      </c>
      <c r="E38" s="37" t="s">
        <v>48</v>
      </c>
      <c r="F38" s="38" t="s">
        <v>137</v>
      </c>
      <c r="G38" s="39">
        <v>9000000</v>
      </c>
      <c r="H38" s="39">
        <v>9000000</v>
      </c>
      <c r="I38" s="39">
        <v>0</v>
      </c>
      <c r="J38" s="37" t="s">
        <v>50</v>
      </c>
      <c r="K38" s="37" t="s">
        <v>51</v>
      </c>
      <c r="L38" s="37" t="s">
        <v>38</v>
      </c>
      <c r="M38" s="37" t="s">
        <v>133</v>
      </c>
      <c r="N38" s="37" t="s">
        <v>72</v>
      </c>
      <c r="O38" s="37" t="s">
        <v>169</v>
      </c>
    </row>
    <row r="39" spans="1:15" s="18" customFormat="1" ht="60.5" customHeight="1" x14ac:dyDescent="0.35">
      <c r="A39" s="37" t="s">
        <v>138</v>
      </c>
      <c r="B39" s="37" t="s">
        <v>139</v>
      </c>
      <c r="C39" s="37" t="s">
        <v>92</v>
      </c>
      <c r="D39" s="38" t="s">
        <v>93</v>
      </c>
      <c r="E39" s="38" t="s">
        <v>419</v>
      </c>
      <c r="F39" s="38" t="s">
        <v>420</v>
      </c>
      <c r="G39" s="39">
        <v>5000000</v>
      </c>
      <c r="H39" s="39">
        <v>5000000</v>
      </c>
      <c r="I39" s="39">
        <v>0</v>
      </c>
      <c r="J39" s="37" t="s">
        <v>50</v>
      </c>
      <c r="K39" s="37" t="s">
        <v>51</v>
      </c>
      <c r="L39" s="37" t="s">
        <v>38</v>
      </c>
      <c r="M39" s="37" t="s">
        <v>22</v>
      </c>
      <c r="N39" s="37"/>
      <c r="O39" s="37"/>
    </row>
    <row r="40" spans="1:15" s="18" customFormat="1" ht="60.5" customHeight="1" x14ac:dyDescent="0.35">
      <c r="A40" s="37" t="s">
        <v>144</v>
      </c>
      <c r="B40" s="37" t="s">
        <v>145</v>
      </c>
      <c r="C40" s="37" t="s">
        <v>92</v>
      </c>
      <c r="D40" s="38" t="s">
        <v>93</v>
      </c>
      <c r="E40" s="37" t="s">
        <v>410</v>
      </c>
      <c r="F40" s="38" t="s">
        <v>146</v>
      </c>
      <c r="G40" s="39">
        <v>14500000</v>
      </c>
      <c r="H40" s="39">
        <v>14500000</v>
      </c>
      <c r="I40" s="39">
        <v>0</v>
      </c>
      <c r="J40" s="37" t="s">
        <v>50</v>
      </c>
      <c r="K40" s="37" t="s">
        <v>51</v>
      </c>
      <c r="L40" s="37" t="s">
        <v>38</v>
      </c>
      <c r="M40" s="37" t="s">
        <v>57</v>
      </c>
      <c r="N40" s="37" t="s">
        <v>76</v>
      </c>
      <c r="O40" s="37" t="s">
        <v>45</v>
      </c>
    </row>
    <row r="41" spans="1:15" s="18" customFormat="1" ht="60.5" customHeight="1" x14ac:dyDescent="0.35">
      <c r="A41" s="37" t="s">
        <v>148</v>
      </c>
      <c r="B41" s="37" t="s">
        <v>149</v>
      </c>
      <c r="C41" s="37" t="s">
        <v>92</v>
      </c>
      <c r="D41" s="38" t="s">
        <v>93</v>
      </c>
      <c r="E41" s="37" t="s">
        <v>48</v>
      </c>
      <c r="F41" s="38" t="s">
        <v>150</v>
      </c>
      <c r="G41" s="39">
        <v>41500000</v>
      </c>
      <c r="H41" s="39">
        <v>41500000</v>
      </c>
      <c r="I41" s="39">
        <v>0</v>
      </c>
      <c r="J41" s="37" t="s">
        <v>50</v>
      </c>
      <c r="K41" s="37" t="s">
        <v>38</v>
      </c>
      <c r="L41" s="37" t="s">
        <v>57</v>
      </c>
      <c r="M41" s="37" t="s">
        <v>72</v>
      </c>
      <c r="N41" s="37" t="s">
        <v>72</v>
      </c>
      <c r="O41" s="37" t="s">
        <v>418</v>
      </c>
    </row>
    <row r="42" spans="1:15" s="18" customFormat="1" ht="60.5" customHeight="1" x14ac:dyDescent="0.35">
      <c r="A42" s="37" t="s">
        <v>151</v>
      </c>
      <c r="B42" s="37" t="s">
        <v>152</v>
      </c>
      <c r="C42" s="37" t="s">
        <v>92</v>
      </c>
      <c r="D42" s="38" t="s">
        <v>153</v>
      </c>
      <c r="E42" s="37" t="s">
        <v>411</v>
      </c>
      <c r="F42" s="38" t="s">
        <v>154</v>
      </c>
      <c r="G42" s="39">
        <v>1000000</v>
      </c>
      <c r="H42" s="39">
        <v>1000000</v>
      </c>
      <c r="I42" s="39">
        <v>0</v>
      </c>
      <c r="J42" s="37" t="s">
        <v>50</v>
      </c>
      <c r="K42" s="37" t="s">
        <v>51</v>
      </c>
      <c r="L42" s="37" t="s">
        <v>51</v>
      </c>
      <c r="M42" s="37" t="s">
        <v>72</v>
      </c>
      <c r="N42" s="37" t="s">
        <v>38</v>
      </c>
      <c r="O42" s="37" t="s">
        <v>72</v>
      </c>
    </row>
    <row r="43" spans="1:15" s="18" customFormat="1" ht="60.5" customHeight="1" x14ac:dyDescent="0.35">
      <c r="A43" s="37" t="s">
        <v>155</v>
      </c>
      <c r="B43" s="37" t="s">
        <v>156</v>
      </c>
      <c r="C43" s="37" t="s">
        <v>92</v>
      </c>
      <c r="D43" s="38" t="s">
        <v>93</v>
      </c>
      <c r="E43" s="37" t="s">
        <v>412</v>
      </c>
      <c r="F43" s="38" t="s">
        <v>157</v>
      </c>
      <c r="G43" s="39">
        <v>4000000</v>
      </c>
      <c r="H43" s="39">
        <v>4000000</v>
      </c>
      <c r="I43" s="39">
        <v>0</v>
      </c>
      <c r="J43" s="37" t="s">
        <v>50</v>
      </c>
      <c r="K43" s="37" t="s">
        <v>51</v>
      </c>
      <c r="L43" s="37" t="s">
        <v>133</v>
      </c>
      <c r="M43" s="37" t="s">
        <v>45</v>
      </c>
      <c r="N43" s="37"/>
      <c r="O43" s="37"/>
    </row>
    <row r="44" spans="1:15" s="18" customFormat="1" ht="60.5" customHeight="1" x14ac:dyDescent="0.35">
      <c r="A44" s="37" t="s">
        <v>158</v>
      </c>
      <c r="B44" s="37" t="s">
        <v>152</v>
      </c>
      <c r="C44" s="37" t="s">
        <v>92</v>
      </c>
      <c r="D44" s="38" t="s">
        <v>153</v>
      </c>
      <c r="E44" s="37" t="s">
        <v>413</v>
      </c>
      <c r="F44" s="38" t="s">
        <v>159</v>
      </c>
      <c r="G44" s="39">
        <v>10000000</v>
      </c>
      <c r="H44" s="39">
        <v>10000000</v>
      </c>
      <c r="I44" s="39">
        <v>0</v>
      </c>
      <c r="J44" s="37" t="s">
        <v>50</v>
      </c>
      <c r="K44" s="37" t="s">
        <v>51</v>
      </c>
      <c r="L44" s="37" t="s">
        <v>38</v>
      </c>
      <c r="M44" s="37" t="s">
        <v>72</v>
      </c>
      <c r="N44" s="37" t="s">
        <v>76</v>
      </c>
      <c r="O44" s="37" t="s">
        <v>86</v>
      </c>
    </row>
    <row r="45" spans="1:15" s="18" customFormat="1" ht="60.5" customHeight="1" x14ac:dyDescent="0.35">
      <c r="A45" s="37" t="s">
        <v>166</v>
      </c>
      <c r="B45" s="37" t="s">
        <v>167</v>
      </c>
      <c r="C45" s="37" t="s">
        <v>92</v>
      </c>
      <c r="D45" s="38" t="s">
        <v>153</v>
      </c>
      <c r="E45" s="37" t="s">
        <v>48</v>
      </c>
      <c r="F45" s="38" t="s">
        <v>168</v>
      </c>
      <c r="G45" s="39">
        <v>25000000</v>
      </c>
      <c r="H45" s="39">
        <v>16000000</v>
      </c>
      <c r="I45" s="39">
        <v>9000000</v>
      </c>
      <c r="J45" s="37" t="s">
        <v>50</v>
      </c>
      <c r="K45" s="37" t="s">
        <v>50</v>
      </c>
      <c r="L45" s="37" t="s">
        <v>50</v>
      </c>
      <c r="M45" s="37" t="s">
        <v>38</v>
      </c>
      <c r="N45" s="37" t="s">
        <v>38</v>
      </c>
      <c r="O45" s="37" t="s">
        <v>169</v>
      </c>
    </row>
    <row r="46" spans="1:15" s="18" customFormat="1" ht="60.5" customHeight="1" x14ac:dyDescent="0.35">
      <c r="A46" s="37" t="s">
        <v>204</v>
      </c>
      <c r="B46" s="37" t="s">
        <v>205</v>
      </c>
      <c r="C46" s="37" t="s">
        <v>92</v>
      </c>
      <c r="D46" s="38" t="s">
        <v>93</v>
      </c>
      <c r="E46" s="37" t="s">
        <v>206</v>
      </c>
      <c r="F46" s="38" t="s">
        <v>207</v>
      </c>
      <c r="G46" s="39">
        <v>3025000</v>
      </c>
      <c r="H46" s="39">
        <v>1993750</v>
      </c>
      <c r="I46" s="39">
        <v>1031250</v>
      </c>
      <c r="J46" s="37" t="s">
        <v>21</v>
      </c>
      <c r="K46" s="37" t="s">
        <v>63</v>
      </c>
      <c r="L46" s="37" t="s">
        <v>63</v>
      </c>
      <c r="M46" s="37" t="s">
        <v>51</v>
      </c>
      <c r="N46" s="37" t="s">
        <v>51</v>
      </c>
      <c r="O46" s="37" t="s">
        <v>22</v>
      </c>
    </row>
    <row r="47" spans="1:15" s="18" customFormat="1" ht="60.5" customHeight="1" x14ac:dyDescent="0.35">
      <c r="A47" s="37" t="s">
        <v>208</v>
      </c>
      <c r="B47" s="37" t="s">
        <v>101</v>
      </c>
      <c r="C47" s="37" t="s">
        <v>92</v>
      </c>
      <c r="D47" s="38" t="s">
        <v>93</v>
      </c>
      <c r="E47" s="37" t="s">
        <v>209</v>
      </c>
      <c r="F47" s="38" t="s">
        <v>210</v>
      </c>
      <c r="G47" s="39">
        <v>4200000</v>
      </c>
      <c r="H47" s="39">
        <v>4200000</v>
      </c>
      <c r="I47" s="39">
        <v>0</v>
      </c>
      <c r="J47" s="37" t="s">
        <v>21</v>
      </c>
      <c r="K47" s="37" t="s">
        <v>21</v>
      </c>
      <c r="L47" s="37" t="s">
        <v>21</v>
      </c>
      <c r="M47" s="37" t="s">
        <v>21</v>
      </c>
      <c r="N47" s="37" t="s">
        <v>50</v>
      </c>
      <c r="O47" s="37" t="s">
        <v>72</v>
      </c>
    </row>
    <row r="48" spans="1:15" s="18" customFormat="1" ht="60.5" customHeight="1" x14ac:dyDescent="0.35">
      <c r="A48" s="37" t="s">
        <v>221</v>
      </c>
      <c r="B48" s="37" t="s">
        <v>222</v>
      </c>
      <c r="C48" s="37" t="s">
        <v>92</v>
      </c>
      <c r="D48" s="38" t="s">
        <v>153</v>
      </c>
      <c r="E48" s="37" t="s">
        <v>223</v>
      </c>
      <c r="F48" s="38" t="s">
        <v>224</v>
      </c>
      <c r="G48" s="39">
        <v>12999000</v>
      </c>
      <c r="H48" s="39">
        <v>4034902.94</v>
      </c>
      <c r="I48" s="39">
        <v>8964097.0600000005</v>
      </c>
      <c r="J48" s="37"/>
      <c r="K48" s="37"/>
      <c r="L48" s="37"/>
      <c r="M48" s="37"/>
      <c r="N48" s="37" t="s">
        <v>21</v>
      </c>
      <c r="O48" s="37" t="s">
        <v>22</v>
      </c>
    </row>
    <row r="49" spans="1:15" s="18" customFormat="1" ht="60.5" customHeight="1" x14ac:dyDescent="0.35">
      <c r="A49" s="37" t="s">
        <v>15</v>
      </c>
      <c r="B49" s="37" t="s">
        <v>16</v>
      </c>
      <c r="C49" s="37" t="s">
        <v>17</v>
      </c>
      <c r="D49" s="38" t="s">
        <v>18</v>
      </c>
      <c r="E49" s="37" t="s">
        <v>19</v>
      </c>
      <c r="F49" s="38" t="s">
        <v>20</v>
      </c>
      <c r="G49" s="39">
        <v>2003229.69</v>
      </c>
      <c r="H49" s="39">
        <v>2003229.69</v>
      </c>
      <c r="I49" s="39">
        <v>0</v>
      </c>
      <c r="J49" s="37"/>
      <c r="K49" s="37"/>
      <c r="L49" s="37"/>
      <c r="M49" s="37"/>
      <c r="N49" s="37" t="s">
        <v>21</v>
      </c>
      <c r="O49" s="37" t="s">
        <v>22</v>
      </c>
    </row>
    <row r="50" spans="1:15" s="18" customFormat="1" ht="60.5" customHeight="1" x14ac:dyDescent="0.35">
      <c r="A50" s="37" t="s">
        <v>59</v>
      </c>
      <c r="B50" s="37" t="s">
        <v>60</v>
      </c>
      <c r="C50" s="37" t="s">
        <v>17</v>
      </c>
      <c r="D50" s="38" t="s">
        <v>18</v>
      </c>
      <c r="E50" s="37" t="s">
        <v>61</v>
      </c>
      <c r="F50" s="38" t="s">
        <v>62</v>
      </c>
      <c r="G50" s="39">
        <v>11000000</v>
      </c>
      <c r="H50" s="39">
        <v>8000000</v>
      </c>
      <c r="I50" s="39">
        <v>3000000</v>
      </c>
      <c r="J50" s="37" t="s">
        <v>21</v>
      </c>
      <c r="K50" s="37" t="s">
        <v>63</v>
      </c>
      <c r="L50" s="37" t="s">
        <v>50</v>
      </c>
      <c r="M50" s="37" t="s">
        <v>57</v>
      </c>
      <c r="N50" s="37" t="s">
        <v>57</v>
      </c>
      <c r="O50" s="37" t="s">
        <v>45</v>
      </c>
    </row>
    <row r="51" spans="1:15" s="18" customFormat="1" ht="60.5" customHeight="1" x14ac:dyDescent="0.35">
      <c r="A51" s="37" t="s">
        <v>73</v>
      </c>
      <c r="B51" s="37" t="s">
        <v>74</v>
      </c>
      <c r="C51" s="37" t="s">
        <v>17</v>
      </c>
      <c r="D51" s="38" t="s">
        <v>18</v>
      </c>
      <c r="E51" s="37" t="s">
        <v>48</v>
      </c>
      <c r="F51" s="38" t="s">
        <v>75</v>
      </c>
      <c r="G51" s="39">
        <v>9320550</v>
      </c>
      <c r="H51" s="39">
        <v>9320550</v>
      </c>
      <c r="I51" s="39">
        <v>0</v>
      </c>
      <c r="J51" s="37" t="s">
        <v>63</v>
      </c>
      <c r="K51" s="37" t="s">
        <v>63</v>
      </c>
      <c r="L51" s="37" t="s">
        <v>50</v>
      </c>
      <c r="M51" s="37" t="s">
        <v>57</v>
      </c>
      <c r="N51" s="37" t="s">
        <v>57</v>
      </c>
      <c r="O51" s="37" t="s">
        <v>72</v>
      </c>
    </row>
    <row r="52" spans="1:15" s="18" customFormat="1" ht="60.5" customHeight="1" x14ac:dyDescent="0.35">
      <c r="A52" s="37" t="s">
        <v>82</v>
      </c>
      <c r="B52" s="37" t="s">
        <v>83</v>
      </c>
      <c r="C52" s="37" t="s">
        <v>17</v>
      </c>
      <c r="D52" s="38" t="s">
        <v>18</v>
      </c>
      <c r="E52" s="37" t="s">
        <v>84</v>
      </c>
      <c r="F52" s="38" t="s">
        <v>85</v>
      </c>
      <c r="G52" s="39">
        <v>10643586.6</v>
      </c>
      <c r="H52" s="39">
        <v>10643586.6</v>
      </c>
      <c r="I52" s="39">
        <v>0</v>
      </c>
      <c r="J52" s="37" t="s">
        <v>63</v>
      </c>
      <c r="K52" s="37" t="s">
        <v>63</v>
      </c>
      <c r="L52" s="37" t="s">
        <v>50</v>
      </c>
      <c r="M52" s="37" t="s">
        <v>57</v>
      </c>
      <c r="N52" s="37" t="s">
        <v>57</v>
      </c>
      <c r="O52" s="37" t="s">
        <v>58</v>
      </c>
    </row>
    <row r="53" spans="1:15" s="18" customFormat="1" ht="60.5" customHeight="1" x14ac:dyDescent="0.35">
      <c r="A53" s="37" t="s">
        <v>160</v>
      </c>
      <c r="B53" s="37" t="s">
        <v>152</v>
      </c>
      <c r="C53" s="37" t="s">
        <v>17</v>
      </c>
      <c r="D53" s="38" t="s">
        <v>18</v>
      </c>
      <c r="E53" s="48" t="s">
        <v>48</v>
      </c>
      <c r="F53" s="38" t="s">
        <v>161</v>
      </c>
      <c r="G53" s="39">
        <v>11500000</v>
      </c>
      <c r="H53" s="39">
        <v>11500000</v>
      </c>
      <c r="I53" s="39">
        <v>0</v>
      </c>
      <c r="J53" s="37" t="s">
        <v>50</v>
      </c>
      <c r="K53" s="37" t="s">
        <v>51</v>
      </c>
      <c r="L53" s="37" t="s">
        <v>51</v>
      </c>
      <c r="M53" s="37" t="s">
        <v>72</v>
      </c>
      <c r="N53" s="37" t="s">
        <v>147</v>
      </c>
      <c r="O53" s="37" t="s">
        <v>86</v>
      </c>
    </row>
    <row r="54" spans="1:15" s="18" customFormat="1" ht="60.5" customHeight="1" x14ac:dyDescent="0.35">
      <c r="A54" s="37" t="s">
        <v>177</v>
      </c>
      <c r="B54" s="37" t="s">
        <v>178</v>
      </c>
      <c r="C54" s="37" t="s">
        <v>17</v>
      </c>
      <c r="D54" s="38" t="s">
        <v>18</v>
      </c>
      <c r="E54" s="37" t="s">
        <v>179</v>
      </c>
      <c r="F54" s="38" t="s">
        <v>180</v>
      </c>
      <c r="G54" s="39">
        <v>2150000</v>
      </c>
      <c r="H54" s="39">
        <v>2150000</v>
      </c>
      <c r="I54" s="39">
        <v>0</v>
      </c>
      <c r="J54" s="37" t="s">
        <v>51</v>
      </c>
      <c r="K54" s="37" t="s">
        <v>51</v>
      </c>
      <c r="L54" s="37" t="s">
        <v>51</v>
      </c>
      <c r="M54" s="37" t="s">
        <v>57</v>
      </c>
      <c r="N54" s="37" t="s">
        <v>76</v>
      </c>
      <c r="O54" s="37" t="s">
        <v>45</v>
      </c>
    </row>
    <row r="55" spans="1:15" s="18" customFormat="1" ht="60.5" customHeight="1" x14ac:dyDescent="0.35">
      <c r="A55" s="37" t="s">
        <v>188</v>
      </c>
      <c r="B55" s="37" t="s">
        <v>189</v>
      </c>
      <c r="C55" s="37" t="s">
        <v>17</v>
      </c>
      <c r="D55" s="38" t="s">
        <v>18</v>
      </c>
      <c r="E55" s="18" t="s">
        <v>48</v>
      </c>
      <c r="F55" s="38" t="s">
        <v>190</v>
      </c>
      <c r="G55" s="39">
        <v>4373239.1900000004</v>
      </c>
      <c r="H55" s="39">
        <v>4373239.1900000004</v>
      </c>
      <c r="I55" s="39">
        <v>0</v>
      </c>
      <c r="J55" s="37" t="s">
        <v>50</v>
      </c>
      <c r="K55" s="37" t="s">
        <v>50</v>
      </c>
      <c r="L55" s="37" t="s">
        <v>50</v>
      </c>
      <c r="M55" s="37" t="s">
        <v>51</v>
      </c>
      <c r="N55" s="37" t="s">
        <v>51</v>
      </c>
      <c r="O55" s="37" t="s">
        <v>22</v>
      </c>
    </row>
    <row r="56" spans="1:15" s="18" customFormat="1" ht="60.5" customHeight="1" x14ac:dyDescent="0.35">
      <c r="A56" s="37" t="s">
        <v>194</v>
      </c>
      <c r="B56" s="37" t="s">
        <v>105</v>
      </c>
      <c r="C56" s="37" t="s">
        <v>17</v>
      </c>
      <c r="D56" s="38" t="s">
        <v>18</v>
      </c>
      <c r="E56" s="37" t="s">
        <v>48</v>
      </c>
      <c r="F56" s="38" t="s">
        <v>195</v>
      </c>
      <c r="G56" s="39">
        <v>15000000</v>
      </c>
      <c r="H56" s="39">
        <v>15000000</v>
      </c>
      <c r="I56" s="39">
        <v>0</v>
      </c>
      <c r="J56" s="37" t="s">
        <v>50</v>
      </c>
      <c r="K56" s="37" t="s">
        <v>51</v>
      </c>
      <c r="L56" s="37" t="s">
        <v>51</v>
      </c>
      <c r="M56" s="37" t="s">
        <v>38</v>
      </c>
      <c r="N56" s="37" t="s">
        <v>38</v>
      </c>
      <c r="O56" s="37" t="s">
        <v>72</v>
      </c>
    </row>
    <row r="57" spans="1:15" s="18" customFormat="1" ht="60.5" customHeight="1" x14ac:dyDescent="0.35">
      <c r="A57" s="37" t="s">
        <v>198</v>
      </c>
      <c r="B57" s="37" t="s">
        <v>199</v>
      </c>
      <c r="C57" s="37" t="s">
        <v>17</v>
      </c>
      <c r="D57" s="38" t="s">
        <v>18</v>
      </c>
      <c r="E57" s="37" t="s">
        <v>48</v>
      </c>
      <c r="F57" s="38" t="s">
        <v>200</v>
      </c>
      <c r="G57" s="39">
        <v>3275000</v>
      </c>
      <c r="H57" s="39">
        <v>3275000</v>
      </c>
      <c r="I57" s="39">
        <v>0</v>
      </c>
      <c r="J57" s="37" t="s">
        <v>38</v>
      </c>
      <c r="K57" s="37" t="s">
        <v>76</v>
      </c>
      <c r="L57" s="37" t="s">
        <v>76</v>
      </c>
      <c r="M57" s="37" t="s">
        <v>22</v>
      </c>
      <c r="N57" s="37" t="s">
        <v>76</v>
      </c>
      <c r="O57" s="37" t="s">
        <v>72</v>
      </c>
    </row>
    <row r="58" spans="1:15" s="18" customFormat="1" ht="60.5" customHeight="1" x14ac:dyDescent="0.35">
      <c r="A58" s="37" t="s">
        <v>211</v>
      </c>
      <c r="B58" s="37" t="s">
        <v>212</v>
      </c>
      <c r="C58" s="37" t="s">
        <v>17</v>
      </c>
      <c r="D58" s="38" t="s">
        <v>18</v>
      </c>
      <c r="E58" s="37" t="s">
        <v>213</v>
      </c>
      <c r="F58" s="38" t="s">
        <v>214</v>
      </c>
      <c r="G58" s="39">
        <v>1450000</v>
      </c>
      <c r="H58" s="39">
        <v>1450000</v>
      </c>
      <c r="I58" s="39">
        <v>0</v>
      </c>
      <c r="J58" s="37"/>
      <c r="K58" s="37"/>
      <c r="L58" s="37"/>
      <c r="M58" s="37"/>
      <c r="N58" s="37" t="s">
        <v>63</v>
      </c>
      <c r="O58" s="37" t="s">
        <v>22</v>
      </c>
    </row>
    <row r="59" spans="1:15" s="18" customFormat="1" ht="60.5" customHeight="1" x14ac:dyDescent="0.35">
      <c r="A59" s="37" t="s">
        <v>218</v>
      </c>
      <c r="B59" s="37" t="s">
        <v>219</v>
      </c>
      <c r="C59" s="37" t="s">
        <v>17</v>
      </c>
      <c r="D59" s="38" t="s">
        <v>18</v>
      </c>
      <c r="E59" s="37" t="s">
        <v>48</v>
      </c>
      <c r="F59" s="38" t="s">
        <v>220</v>
      </c>
      <c r="G59" s="39">
        <v>10885074.140000001</v>
      </c>
      <c r="H59" s="39">
        <v>10885074.140000001</v>
      </c>
      <c r="I59" s="39">
        <v>0</v>
      </c>
      <c r="J59" s="37" t="s">
        <v>50</v>
      </c>
      <c r="K59" s="37" t="s">
        <v>50</v>
      </c>
      <c r="L59" s="37" t="s">
        <v>38</v>
      </c>
      <c r="M59" s="37" t="s">
        <v>57</v>
      </c>
      <c r="N59" s="37" t="s">
        <v>57</v>
      </c>
      <c r="O59" s="37" t="s">
        <v>72</v>
      </c>
    </row>
    <row r="60" spans="1:15" s="18" customFormat="1" ht="60.5" customHeight="1" x14ac:dyDescent="0.35">
      <c r="A60" s="37" t="s">
        <v>225</v>
      </c>
      <c r="B60" s="37" t="s">
        <v>105</v>
      </c>
      <c r="C60" s="37" t="s">
        <v>17</v>
      </c>
      <c r="D60" s="38" t="s">
        <v>18</v>
      </c>
      <c r="E60" s="37" t="s">
        <v>48</v>
      </c>
      <c r="F60" s="38" t="s">
        <v>226</v>
      </c>
      <c r="G60" s="39">
        <v>47420379.609999999</v>
      </c>
      <c r="H60" s="39">
        <v>47420379.609999999</v>
      </c>
      <c r="I60" s="39">
        <v>0</v>
      </c>
      <c r="J60" s="37" t="s">
        <v>51</v>
      </c>
      <c r="K60" s="37" t="s">
        <v>51</v>
      </c>
      <c r="L60" s="37" t="s">
        <v>38</v>
      </c>
      <c r="M60" s="37" t="s">
        <v>57</v>
      </c>
      <c r="N60" s="37" t="s">
        <v>57</v>
      </c>
      <c r="O60" s="37" t="s">
        <v>86</v>
      </c>
    </row>
    <row r="61" spans="1:15" s="18" customFormat="1" ht="60.5" customHeight="1" x14ac:dyDescent="0.35">
      <c r="A61" s="37" t="s">
        <v>235</v>
      </c>
      <c r="B61" s="37" t="s">
        <v>236</v>
      </c>
      <c r="C61" s="37" t="s">
        <v>17</v>
      </c>
      <c r="D61" s="38" t="s">
        <v>18</v>
      </c>
      <c r="E61" s="48" t="s">
        <v>48</v>
      </c>
      <c r="F61" s="38" t="s">
        <v>237</v>
      </c>
      <c r="G61" s="39">
        <v>8000000</v>
      </c>
      <c r="H61" s="39">
        <v>8000000</v>
      </c>
      <c r="I61" s="39">
        <v>0</v>
      </c>
      <c r="J61" s="37" t="s">
        <v>50</v>
      </c>
      <c r="K61" s="37" t="s">
        <v>50</v>
      </c>
      <c r="L61" s="37" t="s">
        <v>51</v>
      </c>
      <c r="M61" s="37" t="s">
        <v>72</v>
      </c>
      <c r="N61" s="37" t="s">
        <v>147</v>
      </c>
      <c r="O61" s="37" t="s">
        <v>86</v>
      </c>
    </row>
    <row r="62" spans="1:15" s="18" customFormat="1" ht="60.5" customHeight="1" x14ac:dyDescent="0.35">
      <c r="A62" s="37" t="s">
        <v>64</v>
      </c>
      <c r="B62" s="37" t="s">
        <v>65</v>
      </c>
      <c r="C62" s="37" t="s">
        <v>66</v>
      </c>
      <c r="D62" s="38" t="s">
        <v>67</v>
      </c>
      <c r="E62" s="37" t="s">
        <v>48</v>
      </c>
      <c r="F62" s="38" t="s">
        <v>68</v>
      </c>
      <c r="G62" s="39">
        <v>3000000</v>
      </c>
      <c r="H62" s="39">
        <v>3000000</v>
      </c>
      <c r="I62" s="39">
        <v>0</v>
      </c>
      <c r="J62" s="37" t="s">
        <v>50</v>
      </c>
      <c r="K62" s="37" t="s">
        <v>50</v>
      </c>
      <c r="L62" s="37" t="s">
        <v>51</v>
      </c>
      <c r="M62" s="37" t="s">
        <v>51</v>
      </c>
      <c r="N62" s="37" t="s">
        <v>51</v>
      </c>
      <c r="O62" s="37" t="s">
        <v>72</v>
      </c>
    </row>
    <row r="63" spans="1:15" s="18" customFormat="1" ht="60.5" customHeight="1" x14ac:dyDescent="0.35">
      <c r="A63" s="37" t="s">
        <v>162</v>
      </c>
      <c r="B63" s="37" t="s">
        <v>163</v>
      </c>
      <c r="C63" s="37" t="s">
        <v>66</v>
      </c>
      <c r="D63" s="38" t="s">
        <v>164</v>
      </c>
      <c r="E63" s="18" t="s">
        <v>48</v>
      </c>
      <c r="F63" s="38" t="s">
        <v>165</v>
      </c>
      <c r="G63" s="39">
        <v>11000000</v>
      </c>
      <c r="H63" s="39">
        <v>11000000</v>
      </c>
      <c r="I63" s="39">
        <v>0</v>
      </c>
      <c r="J63" s="37" t="s">
        <v>50</v>
      </c>
      <c r="K63" s="37" t="s">
        <v>51</v>
      </c>
      <c r="L63" s="37" t="s">
        <v>38</v>
      </c>
      <c r="M63" s="37" t="s">
        <v>38</v>
      </c>
      <c r="N63" s="37" t="s">
        <v>57</v>
      </c>
      <c r="O63" s="37" t="s">
        <v>86</v>
      </c>
    </row>
    <row r="64" spans="1:15" s="18" customFormat="1" ht="60.5" customHeight="1" x14ac:dyDescent="0.35">
      <c r="A64" s="37" t="s">
        <v>240</v>
      </c>
      <c r="B64" s="37" t="s">
        <v>241</v>
      </c>
      <c r="C64" s="37" t="s">
        <v>66</v>
      </c>
      <c r="D64" s="38" t="s">
        <v>164</v>
      </c>
      <c r="E64" s="37" t="s">
        <v>48</v>
      </c>
      <c r="F64" s="38" t="s">
        <v>242</v>
      </c>
      <c r="G64" s="39">
        <v>34273909.399999999</v>
      </c>
      <c r="H64" s="39">
        <v>34273909.399999999</v>
      </c>
      <c r="I64" s="39">
        <v>0</v>
      </c>
      <c r="J64" s="37" t="s">
        <v>50</v>
      </c>
      <c r="K64" s="37" t="s">
        <v>50</v>
      </c>
      <c r="L64" s="37" t="s">
        <v>50</v>
      </c>
      <c r="M64" s="37" t="s">
        <v>76</v>
      </c>
      <c r="N64" s="37" t="s">
        <v>22</v>
      </c>
      <c r="O64" s="37" t="s">
        <v>169</v>
      </c>
    </row>
    <row r="65" spans="1:15" s="18" customFormat="1" ht="60.5" customHeight="1" x14ac:dyDescent="0.35">
      <c r="A65" s="37" t="s">
        <v>104</v>
      </c>
      <c r="B65" s="37" t="s">
        <v>105</v>
      </c>
      <c r="C65" s="37" t="s">
        <v>106</v>
      </c>
      <c r="D65" s="38" t="s">
        <v>107</v>
      </c>
      <c r="E65" s="37" t="s">
        <v>48</v>
      </c>
      <c r="F65" s="38" t="s">
        <v>108</v>
      </c>
      <c r="G65" s="39">
        <v>9500000</v>
      </c>
      <c r="H65" s="39">
        <v>9500000</v>
      </c>
      <c r="I65" s="39">
        <v>0</v>
      </c>
      <c r="J65" s="37" t="s">
        <v>38</v>
      </c>
      <c r="K65" s="37" t="s">
        <v>76</v>
      </c>
      <c r="L65" s="37" t="s">
        <v>76</v>
      </c>
      <c r="M65" s="37" t="s">
        <v>22</v>
      </c>
      <c r="N65" s="37" t="s">
        <v>22</v>
      </c>
      <c r="O65" s="37" t="s">
        <v>58</v>
      </c>
    </row>
    <row r="66" spans="1:15" s="18" customFormat="1" ht="60.5" customHeight="1" x14ac:dyDescent="0.35">
      <c r="A66" s="37" t="s">
        <v>215</v>
      </c>
      <c r="B66" s="37" t="s">
        <v>216</v>
      </c>
      <c r="C66" s="37" t="s">
        <v>106</v>
      </c>
      <c r="D66" s="38" t="s">
        <v>107</v>
      </c>
      <c r="E66" s="37" t="s">
        <v>48</v>
      </c>
      <c r="F66" s="38" t="s">
        <v>217</v>
      </c>
      <c r="G66" s="39">
        <v>7606500</v>
      </c>
      <c r="H66" s="39">
        <v>1706960</v>
      </c>
      <c r="I66" s="39">
        <v>5899540</v>
      </c>
      <c r="J66" s="37"/>
      <c r="K66" s="37"/>
      <c r="L66" s="37"/>
      <c r="M66" s="37"/>
      <c r="N66" s="37" t="s">
        <v>63</v>
      </c>
      <c r="O66" s="37" t="s">
        <v>72</v>
      </c>
    </row>
    <row r="67" spans="1:15" s="18" customFormat="1" ht="60.5" customHeight="1" x14ac:dyDescent="0.35">
      <c r="A67" s="37" t="s">
        <v>254</v>
      </c>
      <c r="B67" s="37" t="s">
        <v>255</v>
      </c>
      <c r="C67" s="37" t="s">
        <v>106</v>
      </c>
      <c r="D67" s="38" t="s">
        <v>256</v>
      </c>
      <c r="E67" s="37"/>
      <c r="F67" s="38" t="s">
        <v>257</v>
      </c>
      <c r="G67" s="46">
        <v>2000000</v>
      </c>
      <c r="H67" s="46">
        <v>1000000</v>
      </c>
      <c r="I67" s="46">
        <v>1000000</v>
      </c>
      <c r="J67" s="19" t="s">
        <v>51</v>
      </c>
      <c r="K67" s="19" t="s">
        <v>38</v>
      </c>
      <c r="L67" s="19" t="s">
        <v>57</v>
      </c>
      <c r="M67" s="19" t="s">
        <v>57</v>
      </c>
      <c r="N67" s="19" t="s">
        <v>76</v>
      </c>
      <c r="O67" s="19" t="s">
        <v>147</v>
      </c>
    </row>
    <row r="68" spans="1:15" s="18" customFormat="1" ht="60.5" customHeight="1" x14ac:dyDescent="0.35">
      <c r="A68" s="37" t="s">
        <v>260</v>
      </c>
      <c r="B68" s="37" t="s">
        <v>255</v>
      </c>
      <c r="C68" s="37" t="s">
        <v>106</v>
      </c>
      <c r="D68" s="38" t="s">
        <v>256</v>
      </c>
      <c r="E68" s="37"/>
      <c r="F68" s="38" t="s">
        <v>261</v>
      </c>
      <c r="G68" s="46">
        <v>3275000</v>
      </c>
      <c r="H68" s="46">
        <v>3275000</v>
      </c>
      <c r="I68" s="37"/>
      <c r="J68" s="19" t="s">
        <v>38</v>
      </c>
      <c r="K68" s="19" t="s">
        <v>38</v>
      </c>
      <c r="L68" s="19" t="s">
        <v>57</v>
      </c>
      <c r="M68" s="19" t="s">
        <v>57</v>
      </c>
      <c r="N68" s="19" t="s">
        <v>76</v>
      </c>
      <c r="O68" s="19" t="s">
        <v>72</v>
      </c>
    </row>
    <row r="69" spans="1:15" s="18" customFormat="1" ht="60.5" customHeight="1" x14ac:dyDescent="0.35">
      <c r="A69" s="37" t="s">
        <v>231</v>
      </c>
      <c r="B69" s="37" t="s">
        <v>152</v>
      </c>
      <c r="C69" s="37" t="s">
        <v>232</v>
      </c>
      <c r="D69" s="38" t="s">
        <v>233</v>
      </c>
      <c r="E69" s="37" t="s">
        <v>48</v>
      </c>
      <c r="F69" s="38" t="s">
        <v>234</v>
      </c>
      <c r="G69" s="39">
        <v>22000000</v>
      </c>
      <c r="H69" s="39">
        <v>22000000</v>
      </c>
      <c r="I69" s="39">
        <v>0</v>
      </c>
      <c r="J69" s="37" t="s">
        <v>50</v>
      </c>
      <c r="K69" s="37" t="s">
        <v>50</v>
      </c>
      <c r="L69" s="37" t="s">
        <v>50</v>
      </c>
      <c r="M69" s="37" t="s">
        <v>51</v>
      </c>
      <c r="N69" s="37" t="s">
        <v>38</v>
      </c>
      <c r="O69" s="37" t="s">
        <v>169</v>
      </c>
    </row>
    <row r="70" spans="1:15" x14ac:dyDescent="0.35">
      <c r="G70" s="17"/>
      <c r="H70" s="17"/>
      <c r="I70" s="17"/>
    </row>
    <row r="71" spans="1:15" x14ac:dyDescent="0.35">
      <c r="H71" s="17"/>
    </row>
    <row r="72" spans="1:15" x14ac:dyDescent="0.35">
      <c r="G72" s="12"/>
      <c r="H72" s="12"/>
      <c r="I72" s="12"/>
    </row>
  </sheetData>
  <autoFilter ref="A3:O69" xr:uid="{00000000-0009-0000-0000-000001000000}"/>
  <mergeCells count="13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K2"/>
    <mergeCell ref="L2:M2"/>
    <mergeCell ref="N2:O2"/>
  </mergeCells>
  <phoneticPr fontId="15" type="noConversion"/>
  <conditionalFormatting sqref="F4">
    <cfRule type="duplicateValues" dxfId="50" priority="10"/>
  </conditionalFormatting>
  <conditionalFormatting sqref="F5:F8">
    <cfRule type="duplicateValues" dxfId="49" priority="9"/>
  </conditionalFormatting>
  <conditionalFormatting sqref="F9:F13">
    <cfRule type="duplicateValues" dxfId="48" priority="8"/>
  </conditionalFormatting>
  <conditionalFormatting sqref="F14:F23">
    <cfRule type="duplicateValues" dxfId="47" priority="7"/>
  </conditionalFormatting>
  <conditionalFormatting sqref="F24:F27">
    <cfRule type="duplicateValues" dxfId="46" priority="6"/>
  </conditionalFormatting>
  <conditionalFormatting sqref="F28:F38 F40:F48">
    <cfRule type="duplicateValues" dxfId="45" priority="5"/>
  </conditionalFormatting>
  <conditionalFormatting sqref="F39">
    <cfRule type="duplicateValues" dxfId="44" priority="1"/>
  </conditionalFormatting>
  <conditionalFormatting sqref="F49:F61">
    <cfRule type="duplicateValues" dxfId="43" priority="4"/>
  </conditionalFormatting>
  <conditionalFormatting sqref="F62:F64">
    <cfRule type="duplicateValues" dxfId="42" priority="3"/>
  </conditionalFormatting>
  <conditionalFormatting sqref="F65:F68">
    <cfRule type="duplicateValues" dxfId="41" priority="2"/>
  </conditionalFormatting>
  <conditionalFormatting sqref="F69">
    <cfRule type="duplicateValues" dxfId="40" priority="124"/>
  </conditionalFormatting>
  <pageMargins left="0.7" right="0.7" top="0.75" bottom="0.75" header="0.51180555555555496" footer="0.51180555555555496"/>
  <pageSetup paperSize="8" scale="61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7"/>
  <sheetViews>
    <sheetView topLeftCell="D1" zoomScale="70" zoomScaleNormal="70" workbookViewId="0">
      <pane ySplit="1" topLeftCell="A43" activePane="bottomLeft" state="frozen"/>
      <selection pane="bottomLeft" sqref="A1:I47"/>
    </sheetView>
  </sheetViews>
  <sheetFormatPr defaultColWidth="9" defaultRowHeight="15.5" x14ac:dyDescent="0.35"/>
  <cols>
    <col min="1" max="1" width="39.08984375" style="11" customWidth="1"/>
    <col min="2" max="2" width="35" style="11" customWidth="1"/>
    <col min="3" max="3" width="28.6328125" style="11" customWidth="1"/>
    <col min="4" max="4" width="97.453125" style="11" customWidth="1"/>
    <col min="5" max="8" width="18.08984375" style="11" customWidth="1"/>
    <col min="9" max="9" width="48.453125" style="57" customWidth="1"/>
    <col min="10" max="16384" width="9" style="11"/>
  </cols>
  <sheetData>
    <row r="1" spans="1:9" ht="47.25" customHeight="1" x14ac:dyDescent="0.35">
      <c r="A1" s="77" t="s">
        <v>264</v>
      </c>
      <c r="B1" s="78"/>
      <c r="C1" s="78"/>
      <c r="D1" s="78"/>
      <c r="E1" s="78"/>
      <c r="F1" s="64"/>
      <c r="G1" s="64"/>
      <c r="H1" s="64"/>
      <c r="I1" s="65"/>
    </row>
    <row r="2" spans="1:9" ht="130.5" customHeight="1" x14ac:dyDescent="0.35">
      <c r="A2" s="66" t="s">
        <v>265</v>
      </c>
      <c r="B2" s="67" t="s">
        <v>266</v>
      </c>
      <c r="C2" s="67" t="s">
        <v>267</v>
      </c>
      <c r="D2" s="67" t="s">
        <v>269</v>
      </c>
      <c r="E2" s="67" t="s">
        <v>270</v>
      </c>
      <c r="F2" s="68" t="s">
        <v>268</v>
      </c>
      <c r="G2" s="68" t="s">
        <v>271</v>
      </c>
      <c r="H2" s="68" t="s">
        <v>272</v>
      </c>
      <c r="I2" s="69" t="s">
        <v>273</v>
      </c>
    </row>
    <row r="3" spans="1:9" s="62" customFormat="1" ht="36.5" customHeight="1" x14ac:dyDescent="0.35">
      <c r="A3" s="58" t="s">
        <v>54</v>
      </c>
      <c r="B3" s="58" t="s">
        <v>55</v>
      </c>
      <c r="C3" s="58" t="s">
        <v>363</v>
      </c>
      <c r="D3" s="59" t="s">
        <v>365</v>
      </c>
      <c r="E3" s="60">
        <v>25000000</v>
      </c>
      <c r="F3" s="58" t="s">
        <v>364</v>
      </c>
      <c r="G3" s="60">
        <v>-8045555.0300000003</v>
      </c>
      <c r="H3" s="60">
        <f t="shared" ref="H3" si="0">+E3+G3</f>
        <v>16954444.969999999</v>
      </c>
      <c r="I3" s="61" t="s">
        <v>366</v>
      </c>
    </row>
    <row r="4" spans="1:9" s="62" customFormat="1" ht="36.5" customHeight="1" x14ac:dyDescent="0.35">
      <c r="A4" s="58" t="s">
        <v>41</v>
      </c>
      <c r="B4" s="58" t="s">
        <v>142</v>
      </c>
      <c r="C4" s="58" t="s">
        <v>274</v>
      </c>
      <c r="D4" s="59" t="s">
        <v>275</v>
      </c>
      <c r="E4" s="60">
        <v>186862.55</v>
      </c>
      <c r="F4" s="58"/>
      <c r="G4" s="60"/>
      <c r="H4" s="60">
        <f>+E4+G4</f>
        <v>186862.55</v>
      </c>
      <c r="I4" s="61"/>
    </row>
    <row r="5" spans="1:9" s="62" customFormat="1" ht="36.5" customHeight="1" x14ac:dyDescent="0.35">
      <c r="A5" s="58" t="s">
        <v>41</v>
      </c>
      <c r="B5" s="58" t="s">
        <v>142</v>
      </c>
      <c r="C5" s="58" t="s">
        <v>276</v>
      </c>
      <c r="D5" s="59" t="s">
        <v>277</v>
      </c>
      <c r="E5" s="60">
        <v>379094.11</v>
      </c>
      <c r="F5" s="58"/>
      <c r="G5" s="60"/>
      <c r="H5" s="60">
        <f t="shared" ref="H5:H41" si="1">+E5+G5</f>
        <v>379094.11</v>
      </c>
      <c r="I5" s="61"/>
    </row>
    <row r="6" spans="1:9" s="62" customFormat="1" ht="36.5" customHeight="1" x14ac:dyDescent="0.35">
      <c r="A6" s="58" t="s">
        <v>41</v>
      </c>
      <c r="B6" s="58" t="s">
        <v>142</v>
      </c>
      <c r="C6" s="58" t="s">
        <v>278</v>
      </c>
      <c r="D6" s="59" t="s">
        <v>279</v>
      </c>
      <c r="E6" s="60">
        <v>525737.18999999994</v>
      </c>
      <c r="F6" s="58"/>
      <c r="G6" s="60"/>
      <c r="H6" s="60">
        <f t="shared" si="1"/>
        <v>525737.18999999994</v>
      </c>
      <c r="I6" s="61"/>
    </row>
    <row r="7" spans="1:9" s="62" customFormat="1" ht="36.5" customHeight="1" x14ac:dyDescent="0.35">
      <c r="A7" s="58" t="s">
        <v>41</v>
      </c>
      <c r="B7" s="58" t="s">
        <v>142</v>
      </c>
      <c r="C7" s="58" t="s">
        <v>286</v>
      </c>
      <c r="D7" s="59" t="s">
        <v>287</v>
      </c>
      <c r="E7" s="60">
        <v>870669.63</v>
      </c>
      <c r="F7" s="58"/>
      <c r="G7" s="60"/>
      <c r="H7" s="60">
        <f t="shared" si="1"/>
        <v>870669.63</v>
      </c>
      <c r="I7" s="61"/>
    </row>
    <row r="8" spans="1:9" s="62" customFormat="1" ht="36.5" customHeight="1" x14ac:dyDescent="0.35">
      <c r="A8" s="58" t="s">
        <v>41</v>
      </c>
      <c r="B8" s="58" t="s">
        <v>142</v>
      </c>
      <c r="C8" s="58" t="s">
        <v>290</v>
      </c>
      <c r="D8" s="59" t="s">
        <v>291</v>
      </c>
      <c r="E8" s="60">
        <v>1600000</v>
      </c>
      <c r="F8" s="58"/>
      <c r="G8" s="60"/>
      <c r="H8" s="60">
        <f t="shared" si="1"/>
        <v>1600000</v>
      </c>
      <c r="I8" s="61"/>
    </row>
    <row r="9" spans="1:9" s="62" customFormat="1" ht="36.5" customHeight="1" x14ac:dyDescent="0.35">
      <c r="A9" s="58" t="s">
        <v>41</v>
      </c>
      <c r="B9" s="58" t="s">
        <v>142</v>
      </c>
      <c r="C9" s="58" t="s">
        <v>292</v>
      </c>
      <c r="D9" s="59" t="s">
        <v>293</v>
      </c>
      <c r="E9" s="60">
        <v>500000</v>
      </c>
      <c r="F9" s="58"/>
      <c r="G9" s="60"/>
      <c r="H9" s="60">
        <f t="shared" si="1"/>
        <v>500000</v>
      </c>
      <c r="I9" s="61"/>
    </row>
    <row r="10" spans="1:9" s="62" customFormat="1" ht="36.5" customHeight="1" x14ac:dyDescent="0.35">
      <c r="A10" s="58" t="s">
        <v>41</v>
      </c>
      <c r="B10" s="58" t="s">
        <v>142</v>
      </c>
      <c r="C10" s="58" t="s">
        <v>294</v>
      </c>
      <c r="D10" s="59" t="s">
        <v>295</v>
      </c>
      <c r="E10" s="60">
        <v>199997.62</v>
      </c>
      <c r="F10" s="58"/>
      <c r="G10" s="60"/>
      <c r="H10" s="60">
        <f t="shared" si="1"/>
        <v>199997.62</v>
      </c>
      <c r="I10" s="61"/>
    </row>
    <row r="11" spans="1:9" s="62" customFormat="1" ht="36.5" customHeight="1" x14ac:dyDescent="0.35">
      <c r="A11" s="58" t="s">
        <v>41</v>
      </c>
      <c r="B11" s="58" t="s">
        <v>298</v>
      </c>
      <c r="C11" s="58" t="s">
        <v>299</v>
      </c>
      <c r="D11" s="59" t="s">
        <v>300</v>
      </c>
      <c r="E11" s="60">
        <v>30000000</v>
      </c>
      <c r="F11" s="58"/>
      <c r="G11" s="60"/>
      <c r="H11" s="60">
        <f t="shared" si="1"/>
        <v>30000000</v>
      </c>
      <c r="I11" s="61"/>
    </row>
    <row r="12" spans="1:9" s="62" customFormat="1" ht="36.5" customHeight="1" x14ac:dyDescent="0.35">
      <c r="A12" s="58" t="s">
        <v>41</v>
      </c>
      <c r="B12" s="58" t="s">
        <v>298</v>
      </c>
      <c r="C12" s="58" t="s">
        <v>301</v>
      </c>
      <c r="D12" s="59" t="s">
        <v>302</v>
      </c>
      <c r="E12" s="60">
        <v>3000000</v>
      </c>
      <c r="F12" s="58"/>
      <c r="G12" s="60"/>
      <c r="H12" s="60">
        <f t="shared" si="1"/>
        <v>3000000</v>
      </c>
      <c r="I12" s="61"/>
    </row>
    <row r="13" spans="1:9" s="62" customFormat="1" ht="36.5" customHeight="1" x14ac:dyDescent="0.35">
      <c r="A13" s="58" t="s">
        <v>41</v>
      </c>
      <c r="B13" s="58" t="s">
        <v>183</v>
      </c>
      <c r="C13" s="58" t="s">
        <v>303</v>
      </c>
      <c r="D13" s="59" t="s">
        <v>304</v>
      </c>
      <c r="E13" s="60">
        <v>200000</v>
      </c>
      <c r="F13" s="58"/>
      <c r="G13" s="60"/>
      <c r="H13" s="60">
        <f t="shared" si="1"/>
        <v>200000</v>
      </c>
      <c r="I13" s="61"/>
    </row>
    <row r="14" spans="1:9" s="62" customFormat="1" ht="36.5" customHeight="1" x14ac:dyDescent="0.35">
      <c r="A14" s="58" t="s">
        <v>41</v>
      </c>
      <c r="B14" s="58" t="s">
        <v>183</v>
      </c>
      <c r="C14" s="58" t="s">
        <v>305</v>
      </c>
      <c r="D14" s="59" t="s">
        <v>306</v>
      </c>
      <c r="E14" s="60">
        <v>3000000</v>
      </c>
      <c r="F14" s="58"/>
      <c r="G14" s="60"/>
      <c r="H14" s="60">
        <f t="shared" si="1"/>
        <v>3000000</v>
      </c>
      <c r="I14" s="61"/>
    </row>
    <row r="15" spans="1:9" s="62" customFormat="1" ht="36.5" customHeight="1" x14ac:dyDescent="0.35">
      <c r="A15" s="58" t="s">
        <v>41</v>
      </c>
      <c r="B15" s="58" t="s">
        <v>183</v>
      </c>
      <c r="C15" s="58" t="s">
        <v>307</v>
      </c>
      <c r="D15" s="59" t="s">
        <v>308</v>
      </c>
      <c r="E15" s="60">
        <v>135000</v>
      </c>
      <c r="F15" s="58"/>
      <c r="G15" s="60"/>
      <c r="H15" s="60">
        <f t="shared" si="1"/>
        <v>135000</v>
      </c>
      <c r="I15" s="61"/>
    </row>
    <row r="16" spans="1:9" s="62" customFormat="1" ht="36.5" customHeight="1" x14ac:dyDescent="0.35">
      <c r="A16" s="58" t="s">
        <v>41</v>
      </c>
      <c r="B16" s="58" t="s">
        <v>183</v>
      </c>
      <c r="C16" s="58" t="s">
        <v>309</v>
      </c>
      <c r="D16" s="59" t="s">
        <v>310</v>
      </c>
      <c r="E16" s="60">
        <v>70000</v>
      </c>
      <c r="F16" s="58"/>
      <c r="G16" s="60"/>
      <c r="H16" s="60">
        <f t="shared" si="1"/>
        <v>70000</v>
      </c>
      <c r="I16" s="61"/>
    </row>
    <row r="17" spans="1:9" s="62" customFormat="1" ht="43.5" customHeight="1" x14ac:dyDescent="0.35">
      <c r="A17" s="58" t="s">
        <v>41</v>
      </c>
      <c r="B17" s="58" t="s">
        <v>183</v>
      </c>
      <c r="C17" s="58" t="s">
        <v>311</v>
      </c>
      <c r="D17" s="59" t="s">
        <v>312</v>
      </c>
      <c r="E17" s="60">
        <v>500000</v>
      </c>
      <c r="F17" s="58"/>
      <c r="G17" s="60"/>
      <c r="H17" s="60">
        <f t="shared" si="1"/>
        <v>500000</v>
      </c>
      <c r="I17" s="61"/>
    </row>
    <row r="18" spans="1:9" s="62" customFormat="1" ht="36.5" customHeight="1" x14ac:dyDescent="0.35">
      <c r="A18" s="58" t="s">
        <v>41</v>
      </c>
      <c r="B18" s="58" t="s">
        <v>183</v>
      </c>
      <c r="C18" s="58" t="s">
        <v>313</v>
      </c>
      <c r="D18" s="59" t="s">
        <v>314</v>
      </c>
      <c r="E18" s="60">
        <v>135000</v>
      </c>
      <c r="F18" s="58"/>
      <c r="G18" s="60"/>
      <c r="H18" s="60">
        <f t="shared" si="1"/>
        <v>135000</v>
      </c>
      <c r="I18" s="61"/>
    </row>
    <row r="19" spans="1:9" s="62" customFormat="1" ht="36.5" customHeight="1" x14ac:dyDescent="0.35">
      <c r="A19" s="58" t="s">
        <v>41</v>
      </c>
      <c r="B19" s="58" t="s">
        <v>298</v>
      </c>
      <c r="C19" s="58" t="s">
        <v>315</v>
      </c>
      <c r="D19" s="59" t="s">
        <v>316</v>
      </c>
      <c r="E19" s="60">
        <v>411000</v>
      </c>
      <c r="F19" s="58"/>
      <c r="G19" s="60"/>
      <c r="H19" s="60">
        <f t="shared" si="1"/>
        <v>411000</v>
      </c>
      <c r="I19" s="61"/>
    </row>
    <row r="20" spans="1:9" s="62" customFormat="1" ht="36.5" customHeight="1" x14ac:dyDescent="0.35">
      <c r="A20" s="58" t="s">
        <v>41</v>
      </c>
      <c r="B20" s="58" t="s">
        <v>298</v>
      </c>
      <c r="C20" s="58" t="s">
        <v>317</v>
      </c>
      <c r="D20" s="59" t="s">
        <v>318</v>
      </c>
      <c r="E20" s="60">
        <v>500000</v>
      </c>
      <c r="F20" s="58"/>
      <c r="G20" s="60"/>
      <c r="H20" s="60">
        <f t="shared" si="1"/>
        <v>500000</v>
      </c>
      <c r="I20" s="61"/>
    </row>
    <row r="21" spans="1:9" s="62" customFormat="1" ht="36.5" customHeight="1" x14ac:dyDescent="0.35">
      <c r="A21" s="58" t="s">
        <v>41</v>
      </c>
      <c r="B21" s="58" t="s">
        <v>298</v>
      </c>
      <c r="C21" s="58" t="s">
        <v>319</v>
      </c>
      <c r="D21" s="59" t="s">
        <v>320</v>
      </c>
      <c r="E21" s="60">
        <v>498466.32</v>
      </c>
      <c r="F21" s="58"/>
      <c r="G21" s="60"/>
      <c r="H21" s="60">
        <f t="shared" si="1"/>
        <v>498466.32</v>
      </c>
      <c r="I21" s="61"/>
    </row>
    <row r="22" spans="1:9" s="62" customFormat="1" ht="36.5" customHeight="1" x14ac:dyDescent="0.35">
      <c r="A22" s="58" t="s">
        <v>41</v>
      </c>
      <c r="B22" s="58" t="s">
        <v>298</v>
      </c>
      <c r="C22" s="58" t="s">
        <v>321</v>
      </c>
      <c r="D22" s="59" t="s">
        <v>322</v>
      </c>
      <c r="E22" s="60">
        <v>500000</v>
      </c>
      <c r="F22" s="58"/>
      <c r="G22" s="60"/>
      <c r="H22" s="60">
        <f t="shared" si="1"/>
        <v>500000</v>
      </c>
      <c r="I22" s="61"/>
    </row>
    <row r="23" spans="1:9" s="62" customFormat="1" ht="36.5" customHeight="1" x14ac:dyDescent="0.35">
      <c r="A23" s="58" t="s">
        <v>41</v>
      </c>
      <c r="B23" s="58" t="s">
        <v>298</v>
      </c>
      <c r="C23" s="58" t="s">
        <v>323</v>
      </c>
      <c r="D23" s="59" t="s">
        <v>324</v>
      </c>
      <c r="E23" s="60">
        <v>399298</v>
      </c>
      <c r="F23" s="58"/>
      <c r="G23" s="60"/>
      <c r="H23" s="60">
        <f t="shared" si="1"/>
        <v>399298</v>
      </c>
      <c r="I23" s="61"/>
    </row>
    <row r="24" spans="1:9" s="62" customFormat="1" ht="36.5" customHeight="1" x14ac:dyDescent="0.35">
      <c r="A24" s="58" t="s">
        <v>41</v>
      </c>
      <c r="B24" s="58" t="s">
        <v>298</v>
      </c>
      <c r="C24" s="58" t="s">
        <v>325</v>
      </c>
      <c r="D24" s="59" t="s">
        <v>326</v>
      </c>
      <c r="E24" s="60">
        <v>400000</v>
      </c>
      <c r="F24" s="58"/>
      <c r="G24" s="60"/>
      <c r="H24" s="60">
        <f t="shared" si="1"/>
        <v>400000</v>
      </c>
      <c r="I24" s="61"/>
    </row>
    <row r="25" spans="1:9" s="62" customFormat="1" ht="36.5" customHeight="1" x14ac:dyDescent="0.35">
      <c r="A25" s="58" t="s">
        <v>41</v>
      </c>
      <c r="B25" s="58" t="s">
        <v>298</v>
      </c>
      <c r="C25" s="58" t="s">
        <v>327</v>
      </c>
      <c r="D25" s="59" t="s">
        <v>328</v>
      </c>
      <c r="E25" s="60">
        <v>500000</v>
      </c>
      <c r="F25" s="58"/>
      <c r="G25" s="60"/>
      <c r="H25" s="60">
        <f t="shared" si="1"/>
        <v>500000</v>
      </c>
      <c r="I25" s="61"/>
    </row>
    <row r="26" spans="1:9" s="62" customFormat="1" ht="36.5" customHeight="1" x14ac:dyDescent="0.35">
      <c r="A26" s="58" t="s">
        <v>41</v>
      </c>
      <c r="B26" s="58" t="s">
        <v>298</v>
      </c>
      <c r="C26" s="58" t="s">
        <v>329</v>
      </c>
      <c r="D26" s="59" t="s">
        <v>330</v>
      </c>
      <c r="E26" s="60">
        <v>250000</v>
      </c>
      <c r="F26" s="58"/>
      <c r="G26" s="60"/>
      <c r="H26" s="60">
        <f t="shared" si="1"/>
        <v>250000</v>
      </c>
      <c r="I26" s="61"/>
    </row>
    <row r="27" spans="1:9" s="62" customFormat="1" ht="36.5" customHeight="1" x14ac:dyDescent="0.35">
      <c r="A27" s="58" t="s">
        <v>41</v>
      </c>
      <c r="B27" s="58" t="s">
        <v>298</v>
      </c>
      <c r="C27" s="58" t="s">
        <v>331</v>
      </c>
      <c r="D27" s="59" t="s">
        <v>332</v>
      </c>
      <c r="E27" s="60">
        <v>499829.46</v>
      </c>
      <c r="F27" s="58"/>
      <c r="G27" s="60"/>
      <c r="H27" s="60">
        <f t="shared" si="1"/>
        <v>499829.46</v>
      </c>
      <c r="I27" s="61"/>
    </row>
    <row r="28" spans="1:9" s="62" customFormat="1" ht="36.5" customHeight="1" x14ac:dyDescent="0.35">
      <c r="A28" s="58" t="s">
        <v>41</v>
      </c>
      <c r="B28" s="58" t="s">
        <v>298</v>
      </c>
      <c r="C28" s="58" t="s">
        <v>333</v>
      </c>
      <c r="D28" s="59" t="s">
        <v>334</v>
      </c>
      <c r="E28" s="60">
        <v>287000</v>
      </c>
      <c r="F28" s="58"/>
      <c r="G28" s="60"/>
      <c r="H28" s="60">
        <f t="shared" si="1"/>
        <v>287000</v>
      </c>
      <c r="I28" s="61"/>
    </row>
    <row r="29" spans="1:9" s="62" customFormat="1" ht="36.5" customHeight="1" x14ac:dyDescent="0.35">
      <c r="A29" s="58" t="s">
        <v>41</v>
      </c>
      <c r="B29" s="58" t="s">
        <v>298</v>
      </c>
      <c r="C29" s="58" t="s">
        <v>335</v>
      </c>
      <c r="D29" s="59" t="s">
        <v>336</v>
      </c>
      <c r="E29" s="60">
        <v>500000</v>
      </c>
      <c r="F29" s="58"/>
      <c r="G29" s="60"/>
      <c r="H29" s="60">
        <f t="shared" si="1"/>
        <v>500000</v>
      </c>
      <c r="I29" s="61"/>
    </row>
    <row r="30" spans="1:9" s="62" customFormat="1" ht="36.5" customHeight="1" x14ac:dyDescent="0.35">
      <c r="A30" s="58" t="s">
        <v>41</v>
      </c>
      <c r="B30" s="58" t="s">
        <v>298</v>
      </c>
      <c r="C30" s="58" t="s">
        <v>337</v>
      </c>
      <c r="D30" s="59" t="s">
        <v>338</v>
      </c>
      <c r="E30" s="60">
        <v>493868.69</v>
      </c>
      <c r="F30" s="58"/>
      <c r="G30" s="60"/>
      <c r="H30" s="60">
        <f t="shared" si="1"/>
        <v>493868.69</v>
      </c>
      <c r="I30" s="61"/>
    </row>
    <row r="31" spans="1:9" s="62" customFormat="1" ht="36.5" customHeight="1" x14ac:dyDescent="0.35">
      <c r="A31" s="58" t="s">
        <v>41</v>
      </c>
      <c r="B31" s="58" t="s">
        <v>298</v>
      </c>
      <c r="C31" s="58" t="s">
        <v>339</v>
      </c>
      <c r="D31" s="59" t="s">
        <v>340</v>
      </c>
      <c r="E31" s="60">
        <v>500000</v>
      </c>
      <c r="F31" s="58"/>
      <c r="G31" s="60"/>
      <c r="H31" s="60">
        <f t="shared" si="1"/>
        <v>500000</v>
      </c>
      <c r="I31" s="61"/>
    </row>
    <row r="32" spans="1:9" s="62" customFormat="1" ht="36.5" customHeight="1" x14ac:dyDescent="0.35">
      <c r="A32" s="58" t="s">
        <v>41</v>
      </c>
      <c r="B32" s="58" t="s">
        <v>298</v>
      </c>
      <c r="C32" s="58" t="s">
        <v>341</v>
      </c>
      <c r="D32" s="59" t="s">
        <v>342</v>
      </c>
      <c r="E32" s="60">
        <v>448049.5</v>
      </c>
      <c r="F32" s="58"/>
      <c r="G32" s="60"/>
      <c r="H32" s="60">
        <f t="shared" si="1"/>
        <v>448049.5</v>
      </c>
      <c r="I32" s="61"/>
    </row>
    <row r="33" spans="1:9" s="62" customFormat="1" ht="36.5" customHeight="1" x14ac:dyDescent="0.35">
      <c r="A33" s="58" t="s">
        <v>41</v>
      </c>
      <c r="B33" s="58" t="s">
        <v>298</v>
      </c>
      <c r="C33" s="58" t="s">
        <v>343</v>
      </c>
      <c r="D33" s="59" t="s">
        <v>344</v>
      </c>
      <c r="E33" s="60">
        <v>390000</v>
      </c>
      <c r="F33" s="58"/>
      <c r="G33" s="60"/>
      <c r="H33" s="60">
        <f t="shared" si="1"/>
        <v>390000</v>
      </c>
      <c r="I33" s="61"/>
    </row>
    <row r="34" spans="1:9" s="62" customFormat="1" ht="36.5" customHeight="1" x14ac:dyDescent="0.35">
      <c r="A34" s="58" t="s">
        <v>41</v>
      </c>
      <c r="B34" s="58" t="s">
        <v>298</v>
      </c>
      <c r="C34" s="58" t="s">
        <v>345</v>
      </c>
      <c r="D34" s="59" t="s">
        <v>346</v>
      </c>
      <c r="E34" s="60">
        <v>500000</v>
      </c>
      <c r="F34" s="58"/>
      <c r="G34" s="60"/>
      <c r="H34" s="60">
        <f t="shared" si="1"/>
        <v>500000</v>
      </c>
      <c r="I34" s="61"/>
    </row>
    <row r="35" spans="1:9" s="62" customFormat="1" ht="36.5" customHeight="1" x14ac:dyDescent="0.35">
      <c r="A35" s="58" t="s">
        <v>41</v>
      </c>
      <c r="B35" s="58" t="s">
        <v>298</v>
      </c>
      <c r="C35" s="58" t="s">
        <v>347</v>
      </c>
      <c r="D35" s="59" t="s">
        <v>348</v>
      </c>
      <c r="E35" s="60">
        <v>499546.61</v>
      </c>
      <c r="F35" s="58"/>
      <c r="G35" s="60"/>
      <c r="H35" s="60">
        <f t="shared" si="1"/>
        <v>499546.61</v>
      </c>
      <c r="I35" s="61"/>
    </row>
    <row r="36" spans="1:9" s="62" customFormat="1" ht="36.5" customHeight="1" x14ac:dyDescent="0.35">
      <c r="A36" s="58" t="s">
        <v>41</v>
      </c>
      <c r="B36" s="58" t="s">
        <v>298</v>
      </c>
      <c r="C36" s="58" t="s">
        <v>349</v>
      </c>
      <c r="D36" s="59" t="s">
        <v>351</v>
      </c>
      <c r="E36" s="60">
        <v>224650.2</v>
      </c>
      <c r="F36" s="58" t="s">
        <v>350</v>
      </c>
      <c r="G36" s="60">
        <v>-224650.2</v>
      </c>
      <c r="H36" s="60">
        <f t="shared" si="1"/>
        <v>0</v>
      </c>
      <c r="I36" s="61" t="s">
        <v>352</v>
      </c>
    </row>
    <row r="37" spans="1:9" s="62" customFormat="1" ht="36.5" customHeight="1" x14ac:dyDescent="0.35">
      <c r="A37" s="58" t="s">
        <v>41</v>
      </c>
      <c r="B37" s="58" t="s">
        <v>298</v>
      </c>
      <c r="C37" s="58" t="s">
        <v>353</v>
      </c>
      <c r="D37" s="59" t="s">
        <v>354</v>
      </c>
      <c r="E37" s="60">
        <v>450176.51</v>
      </c>
      <c r="F37" s="58" t="s">
        <v>350</v>
      </c>
      <c r="G37" s="60">
        <v>-450176.51</v>
      </c>
      <c r="H37" s="60">
        <f t="shared" si="1"/>
        <v>0</v>
      </c>
      <c r="I37" s="61" t="s">
        <v>352</v>
      </c>
    </row>
    <row r="38" spans="1:9" s="62" customFormat="1" ht="36.5" customHeight="1" x14ac:dyDescent="0.35">
      <c r="A38" s="58" t="s">
        <v>41</v>
      </c>
      <c r="B38" s="58" t="s">
        <v>298</v>
      </c>
      <c r="C38" s="58" t="s">
        <v>355</v>
      </c>
      <c r="D38" s="59" t="s">
        <v>356</v>
      </c>
      <c r="E38" s="60">
        <v>190056.34</v>
      </c>
      <c r="F38" s="58"/>
      <c r="G38" s="60"/>
      <c r="H38" s="60">
        <f t="shared" si="1"/>
        <v>190056.34</v>
      </c>
      <c r="I38" s="61"/>
    </row>
    <row r="39" spans="1:9" s="62" customFormat="1" ht="36.5" customHeight="1" x14ac:dyDescent="0.35">
      <c r="A39" s="58" t="s">
        <v>41</v>
      </c>
      <c r="B39" s="58" t="s">
        <v>298</v>
      </c>
      <c r="C39" s="58" t="s">
        <v>357</v>
      </c>
      <c r="D39" s="59" t="s">
        <v>358</v>
      </c>
      <c r="E39" s="60">
        <v>499953.2</v>
      </c>
      <c r="F39" s="58"/>
      <c r="G39" s="60"/>
      <c r="H39" s="60">
        <f t="shared" si="1"/>
        <v>499953.2</v>
      </c>
      <c r="I39" s="61"/>
    </row>
    <row r="40" spans="1:9" s="62" customFormat="1" ht="36.5" customHeight="1" x14ac:dyDescent="0.35">
      <c r="A40" s="58" t="s">
        <v>41</v>
      </c>
      <c r="B40" s="58" t="s">
        <v>298</v>
      </c>
      <c r="C40" s="58" t="s">
        <v>359</v>
      </c>
      <c r="D40" s="59" t="s">
        <v>360</v>
      </c>
      <c r="E40" s="60">
        <v>250000</v>
      </c>
      <c r="F40" s="58"/>
      <c r="G40" s="60"/>
      <c r="H40" s="60">
        <f t="shared" si="1"/>
        <v>250000</v>
      </c>
      <c r="I40" s="61"/>
    </row>
    <row r="41" spans="1:9" s="62" customFormat="1" ht="53.25" customHeight="1" x14ac:dyDescent="0.35">
      <c r="A41" s="58" t="s">
        <v>41</v>
      </c>
      <c r="B41" s="58" t="s">
        <v>298</v>
      </c>
      <c r="C41" s="58" t="s">
        <v>361</v>
      </c>
      <c r="D41" s="59" t="s">
        <v>362</v>
      </c>
      <c r="E41" s="60">
        <v>243715.32</v>
      </c>
      <c r="F41" s="58" t="s">
        <v>350</v>
      </c>
      <c r="G41" s="60">
        <v>-243715.32</v>
      </c>
      <c r="H41" s="60">
        <f t="shared" si="1"/>
        <v>0</v>
      </c>
      <c r="I41" s="61" t="s">
        <v>352</v>
      </c>
    </row>
    <row r="42" spans="1:9" s="62" customFormat="1" ht="36.5" customHeight="1" x14ac:dyDescent="0.35">
      <c r="A42" s="58" t="s">
        <v>92</v>
      </c>
      <c r="B42" s="58" t="s">
        <v>93</v>
      </c>
      <c r="C42" s="58" t="s">
        <v>280</v>
      </c>
      <c r="D42" s="59" t="s">
        <v>281</v>
      </c>
      <c r="E42" s="60">
        <v>5000000</v>
      </c>
      <c r="F42" s="58"/>
      <c r="G42" s="60"/>
      <c r="H42" s="60">
        <v>5000000</v>
      </c>
      <c r="I42" s="61"/>
    </row>
    <row r="43" spans="1:9" s="62" customFormat="1" ht="36.5" customHeight="1" x14ac:dyDescent="0.35">
      <c r="A43" s="58" t="s">
        <v>92</v>
      </c>
      <c r="B43" s="58" t="s">
        <v>93</v>
      </c>
      <c r="C43" s="58" t="s">
        <v>282</v>
      </c>
      <c r="D43" s="59" t="s">
        <v>283</v>
      </c>
      <c r="E43" s="60">
        <v>199839.07</v>
      </c>
      <c r="F43" s="58"/>
      <c r="G43" s="60"/>
      <c r="H43" s="60">
        <v>199839.07</v>
      </c>
      <c r="I43" s="61"/>
    </row>
    <row r="44" spans="1:9" s="62" customFormat="1" ht="36.5" customHeight="1" x14ac:dyDescent="0.35">
      <c r="A44" s="58" t="s">
        <v>92</v>
      </c>
      <c r="B44" s="58" t="s">
        <v>93</v>
      </c>
      <c r="C44" s="58" t="s">
        <v>284</v>
      </c>
      <c r="D44" s="59" t="s">
        <v>285</v>
      </c>
      <c r="E44" s="60">
        <v>800000</v>
      </c>
      <c r="F44" s="58"/>
      <c r="G44" s="60"/>
      <c r="H44" s="60">
        <v>800000</v>
      </c>
      <c r="I44" s="61"/>
    </row>
    <row r="45" spans="1:9" s="62" customFormat="1" ht="36.5" customHeight="1" x14ac:dyDescent="0.35">
      <c r="A45" s="58" t="s">
        <v>92</v>
      </c>
      <c r="B45" s="58" t="s">
        <v>93</v>
      </c>
      <c r="C45" s="58" t="s">
        <v>288</v>
      </c>
      <c r="D45" s="59" t="s">
        <v>289</v>
      </c>
      <c r="E45" s="60">
        <v>1109946.17</v>
      </c>
      <c r="F45" s="58"/>
      <c r="G45" s="60"/>
      <c r="H45" s="60">
        <v>1109946.17</v>
      </c>
      <c r="I45" s="61"/>
    </row>
    <row r="46" spans="1:9" s="62" customFormat="1" ht="36.5" customHeight="1" x14ac:dyDescent="0.35">
      <c r="A46" s="58" t="s">
        <v>92</v>
      </c>
      <c r="B46" s="58" t="s">
        <v>93</v>
      </c>
      <c r="C46" s="58" t="s">
        <v>296</v>
      </c>
      <c r="D46" s="59" t="s">
        <v>297</v>
      </c>
      <c r="E46" s="60">
        <v>587869</v>
      </c>
      <c r="F46" s="58"/>
      <c r="G46" s="60"/>
      <c r="H46" s="60">
        <v>587869</v>
      </c>
      <c r="I46" s="61"/>
    </row>
    <row r="47" spans="1:9" s="62" customFormat="1" ht="123" customHeight="1" x14ac:dyDescent="0.35">
      <c r="A47" s="58" t="s">
        <v>92</v>
      </c>
      <c r="B47" s="58" t="s">
        <v>153</v>
      </c>
      <c r="C47" s="58" t="s">
        <v>223</v>
      </c>
      <c r="D47" s="59" t="s">
        <v>368</v>
      </c>
      <c r="E47" s="63">
        <v>0</v>
      </c>
      <c r="F47" s="58" t="s">
        <v>367</v>
      </c>
      <c r="G47" s="60">
        <v>8964097.0600000005</v>
      </c>
      <c r="H47" s="60">
        <v>8964097.0600000005</v>
      </c>
      <c r="I47" s="61" t="s">
        <v>369</v>
      </c>
    </row>
  </sheetData>
  <autoFilter ref="A2:I47" xr:uid="{00000000-0009-0000-0000-000002000000}"/>
  <mergeCells count="1">
    <mergeCell ref="A1:E1"/>
  </mergeCells>
  <conditionalFormatting sqref="C3">
    <cfRule type="duplicateValues" dxfId="39" priority="5"/>
    <cfRule type="duplicateValues" dxfId="38" priority="6"/>
    <cfRule type="duplicateValues" dxfId="37" priority="7"/>
    <cfRule type="duplicateValues" dxfId="36" priority="8"/>
  </conditionalFormatting>
  <conditionalFormatting sqref="C36:C37">
    <cfRule type="duplicateValues" dxfId="35" priority="41"/>
    <cfRule type="duplicateValues" dxfId="34" priority="42"/>
    <cfRule type="duplicateValues" dxfId="33" priority="43"/>
    <cfRule type="duplicateValues" dxfId="32" priority="44"/>
  </conditionalFormatting>
  <conditionalFormatting sqref="C40:C41">
    <cfRule type="duplicateValues" dxfId="31" priority="140"/>
    <cfRule type="duplicateValues" dxfId="30" priority="141"/>
    <cfRule type="duplicateValues" dxfId="29" priority="142"/>
    <cfRule type="duplicateValues" dxfId="28" priority="143"/>
  </conditionalFormatting>
  <conditionalFormatting sqref="F3">
    <cfRule type="duplicateValues" dxfId="27" priority="1"/>
    <cfRule type="duplicateValues" dxfId="26" priority="2"/>
    <cfRule type="duplicateValues" dxfId="25" priority="3"/>
    <cfRule type="duplicateValues" dxfId="24" priority="4"/>
  </conditionalFormatting>
  <conditionalFormatting sqref="F35 F37:F39">
    <cfRule type="duplicateValues" dxfId="23" priority="13"/>
    <cfRule type="duplicateValues" dxfId="22" priority="14"/>
    <cfRule type="duplicateValues" dxfId="21" priority="15"/>
    <cfRule type="duplicateValues" dxfId="20" priority="16"/>
  </conditionalFormatting>
  <conditionalFormatting sqref="F36">
    <cfRule type="duplicateValues" dxfId="19" priority="9"/>
    <cfRule type="duplicateValues" dxfId="18" priority="10"/>
    <cfRule type="duplicateValues" dxfId="17" priority="11"/>
    <cfRule type="duplicateValues" dxfId="16" priority="12"/>
  </conditionalFormatting>
  <conditionalFormatting sqref="F40">
    <cfRule type="duplicateValues" dxfId="15" priority="21"/>
    <cfRule type="duplicateValues" dxfId="14" priority="22"/>
    <cfRule type="duplicateValues" dxfId="13" priority="23"/>
    <cfRule type="duplicateValues" dxfId="12" priority="24"/>
  </conditionalFormatting>
  <conditionalFormatting sqref="F41">
    <cfRule type="duplicateValues" dxfId="11" priority="136"/>
    <cfRule type="duplicateValues" dxfId="10" priority="137"/>
    <cfRule type="duplicateValues" dxfId="9" priority="138"/>
    <cfRule type="duplicateValues" dxfId="8" priority="139"/>
  </conditionalFormatting>
  <pageMargins left="0.25" right="0.25" top="0.75" bottom="0.75" header="0.3" footer="0.3"/>
  <pageSetup paperSize="8" scale="65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"/>
  <sheetViews>
    <sheetView zoomScale="80" zoomScaleNormal="80" workbookViewId="0">
      <selection sqref="A1:K4"/>
    </sheetView>
  </sheetViews>
  <sheetFormatPr defaultColWidth="9" defaultRowHeight="14.5" x14ac:dyDescent="0.35"/>
  <cols>
    <col min="1" max="1" width="32.6328125" customWidth="1"/>
    <col min="2" max="2" width="16.08984375" customWidth="1"/>
    <col min="3" max="11" width="21.6328125" customWidth="1"/>
  </cols>
  <sheetData>
    <row r="1" spans="1:11" ht="49.5" customHeight="1" x14ac:dyDescent="0.35">
      <c r="A1" s="79" t="s">
        <v>370</v>
      </c>
      <c r="B1" s="79"/>
      <c r="C1" s="79"/>
      <c r="D1" s="79"/>
      <c r="E1" s="79"/>
      <c r="F1" s="79"/>
      <c r="G1" s="79"/>
      <c r="H1" s="79"/>
      <c r="I1" s="79"/>
      <c r="J1" s="79"/>
    </row>
    <row r="2" spans="1:11" x14ac:dyDescent="0.35">
      <c r="A2" s="5"/>
      <c r="B2" s="5">
        <v>2023</v>
      </c>
      <c r="C2" s="5">
        <v>2024</v>
      </c>
      <c r="D2" s="5">
        <v>2025</v>
      </c>
      <c r="E2" s="5">
        <v>2026</v>
      </c>
      <c r="F2" s="5">
        <v>2027</v>
      </c>
      <c r="G2" s="6">
        <v>2028</v>
      </c>
      <c r="H2" s="5">
        <v>2029</v>
      </c>
      <c r="I2" s="5">
        <v>2030</v>
      </c>
      <c r="J2" s="5">
        <v>2031</v>
      </c>
      <c r="K2" s="5" t="s">
        <v>371</v>
      </c>
    </row>
    <row r="3" spans="1:11" ht="30" customHeight="1" x14ac:dyDescent="0.35">
      <c r="A3" s="1" t="s">
        <v>372</v>
      </c>
      <c r="B3" s="15"/>
      <c r="C3" s="56">
        <v>26100591.57</v>
      </c>
      <c r="D3" s="56">
        <v>54836351.816999994</v>
      </c>
      <c r="E3" s="56">
        <v>118976681.71000001</v>
      </c>
      <c r="F3" s="56">
        <v>147272635.023</v>
      </c>
      <c r="G3" s="56">
        <v>186693609.74000001</v>
      </c>
      <c r="H3" s="56">
        <v>146194443.85999998</v>
      </c>
      <c r="I3" s="56">
        <v>93130000</v>
      </c>
      <c r="J3" s="56">
        <v>44073909.399999999</v>
      </c>
      <c r="K3" s="15">
        <f>SUM(B3:J3)</f>
        <v>817278223.12</v>
      </c>
    </row>
    <row r="4" spans="1:11" ht="19.5" customHeight="1" x14ac:dyDescent="0.35">
      <c r="A4" s="3" t="s">
        <v>371</v>
      </c>
      <c r="B4" s="14"/>
      <c r="C4" s="14">
        <f t="shared" ref="C4:K4" si="0">SUM(C3)</f>
        <v>26100591.57</v>
      </c>
      <c r="D4" s="14">
        <f t="shared" si="0"/>
        <v>54836351.816999994</v>
      </c>
      <c r="E4" s="14">
        <f t="shared" si="0"/>
        <v>118976681.71000001</v>
      </c>
      <c r="F4" s="14">
        <f t="shared" si="0"/>
        <v>147272635.023</v>
      </c>
      <c r="G4" s="14">
        <f t="shared" si="0"/>
        <v>186693609.74000001</v>
      </c>
      <c r="H4" s="14">
        <f t="shared" si="0"/>
        <v>146194443.85999998</v>
      </c>
      <c r="I4" s="14">
        <f t="shared" si="0"/>
        <v>93130000</v>
      </c>
      <c r="J4" s="14">
        <f t="shared" si="0"/>
        <v>44073909.399999999</v>
      </c>
      <c r="K4" s="14">
        <f t="shared" si="0"/>
        <v>817278223.12</v>
      </c>
    </row>
  </sheetData>
  <mergeCells count="1">
    <mergeCell ref="A1:J1"/>
  </mergeCells>
  <pageMargins left="0.66944444444444395" right="0.51180555555555496" top="0.75347222222222199" bottom="0.74791666666666701" header="0.51180555555555496" footer="0.51180555555555496"/>
  <pageSetup paperSize="9" scale="55" firstPageNumber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R70"/>
  <sheetViews>
    <sheetView topLeftCell="J1" zoomScale="80" zoomScaleNormal="80" workbookViewId="0">
      <pane ySplit="3" topLeftCell="A68" activePane="bottomLeft" state="frozen"/>
      <selection activeCell="G1" sqref="G1"/>
      <selection pane="bottomLeft" sqref="A1:R70"/>
    </sheetView>
  </sheetViews>
  <sheetFormatPr defaultColWidth="9" defaultRowHeight="14.5" x14ac:dyDescent="0.35"/>
  <cols>
    <col min="1" max="1" width="24" customWidth="1"/>
    <col min="2" max="2" width="20.453125" customWidth="1"/>
    <col min="3" max="3" width="23.453125" customWidth="1"/>
    <col min="4" max="4" width="30.453125" customWidth="1"/>
    <col min="5" max="5" width="22.54296875" customWidth="1"/>
    <col min="6" max="6" width="51" style="7" customWidth="1"/>
    <col min="7" max="7" width="21.36328125" style="8" customWidth="1"/>
    <col min="8" max="8" width="21.36328125" style="7" customWidth="1"/>
    <col min="9" max="9" width="23.6328125" style="7" customWidth="1"/>
    <col min="10" max="10" width="19.6328125" style="7" customWidth="1"/>
    <col min="11" max="12" width="19.6328125" style="9" customWidth="1"/>
    <col min="13" max="18" width="19.6328125" customWidth="1"/>
  </cols>
  <sheetData>
    <row r="2" spans="1:18" ht="69" customHeight="1" x14ac:dyDescent="0.35">
      <c r="A2" s="80" t="s">
        <v>373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18" s="11" customFormat="1" ht="50.25" customHeight="1" x14ac:dyDescent="0.3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10">
        <v>2023</v>
      </c>
      <c r="K3" s="10">
        <v>2024</v>
      </c>
      <c r="L3" s="10">
        <v>2025</v>
      </c>
      <c r="M3" s="10">
        <v>2026</v>
      </c>
      <c r="N3" s="10">
        <v>2027</v>
      </c>
      <c r="O3" s="10">
        <v>2028</v>
      </c>
      <c r="P3" s="10">
        <v>2029</v>
      </c>
      <c r="Q3" s="10">
        <v>2030</v>
      </c>
      <c r="R3" s="10">
        <v>2031</v>
      </c>
    </row>
    <row r="4" spans="1:18" s="41" customFormat="1" ht="49.25" customHeight="1" x14ac:dyDescent="0.35">
      <c r="A4" s="36" t="s">
        <v>227</v>
      </c>
      <c r="B4" s="36" t="s">
        <v>152</v>
      </c>
      <c r="C4" s="36" t="s">
        <v>228</v>
      </c>
      <c r="D4" s="36" t="s">
        <v>229</v>
      </c>
      <c r="E4" s="37" t="s">
        <v>48</v>
      </c>
      <c r="F4" s="38" t="s">
        <v>230</v>
      </c>
      <c r="G4" s="39">
        <v>5000000</v>
      </c>
      <c r="H4" s="39">
        <v>5000000</v>
      </c>
      <c r="I4" s="39">
        <v>0</v>
      </c>
      <c r="J4" s="40"/>
      <c r="K4" s="40"/>
      <c r="L4" s="40">
        <v>1000000</v>
      </c>
      <c r="M4" s="40">
        <v>900000</v>
      </c>
      <c r="N4" s="40">
        <v>900000</v>
      </c>
      <c r="O4" s="40">
        <v>900000</v>
      </c>
      <c r="P4" s="40">
        <v>900000</v>
      </c>
      <c r="Q4" s="40">
        <v>400000</v>
      </c>
      <c r="R4" s="40"/>
    </row>
    <row r="5" spans="1:18" s="42" customFormat="1" ht="49.25" customHeight="1" x14ac:dyDescent="0.35">
      <c r="A5" s="36" t="s">
        <v>52</v>
      </c>
      <c r="B5" s="36" t="s">
        <v>53</v>
      </c>
      <c r="C5" s="36" t="s">
        <v>54</v>
      </c>
      <c r="D5" s="36" t="s">
        <v>55</v>
      </c>
      <c r="E5" s="37" t="s">
        <v>404</v>
      </c>
      <c r="F5" s="38" t="s">
        <v>56</v>
      </c>
      <c r="G5" s="39">
        <v>30000000</v>
      </c>
      <c r="H5" s="39">
        <v>30000000</v>
      </c>
      <c r="I5" s="39">
        <v>0</v>
      </c>
      <c r="J5" s="40"/>
      <c r="K5" s="40"/>
      <c r="L5" s="40">
        <v>2000000</v>
      </c>
      <c r="M5" s="40">
        <v>5000000</v>
      </c>
      <c r="N5" s="40">
        <v>5000000</v>
      </c>
      <c r="O5" s="40">
        <v>5000000</v>
      </c>
      <c r="P5" s="40">
        <v>8000000</v>
      </c>
      <c r="Q5" s="40">
        <v>5000000</v>
      </c>
      <c r="R5" s="40"/>
    </row>
    <row r="6" spans="1:18" s="42" customFormat="1" ht="49.25" customHeight="1" x14ac:dyDescent="0.35">
      <c r="A6" s="36" t="s">
        <v>69</v>
      </c>
      <c r="B6" s="36" t="s">
        <v>70</v>
      </c>
      <c r="C6" s="36" t="s">
        <v>54</v>
      </c>
      <c r="D6" s="36" t="s">
        <v>55</v>
      </c>
      <c r="E6" s="37" t="s">
        <v>48</v>
      </c>
      <c r="F6" s="38" t="s">
        <v>71</v>
      </c>
      <c r="G6" s="39">
        <v>37700000</v>
      </c>
      <c r="H6" s="39">
        <v>37700000</v>
      </c>
      <c r="I6" s="39">
        <v>0</v>
      </c>
      <c r="J6" s="40"/>
      <c r="K6" s="40"/>
      <c r="L6" s="43"/>
      <c r="M6" s="43">
        <v>2700000</v>
      </c>
      <c r="N6" s="43">
        <v>10000000</v>
      </c>
      <c r="O6" s="43">
        <v>15000000</v>
      </c>
      <c r="P6" s="43">
        <v>10000000</v>
      </c>
      <c r="Q6" s="40"/>
      <c r="R6" s="40"/>
    </row>
    <row r="7" spans="1:18" s="41" customFormat="1" ht="49.25" customHeight="1" x14ac:dyDescent="0.35">
      <c r="A7" s="36" t="s">
        <v>251</v>
      </c>
      <c r="B7" s="36" t="s">
        <v>152</v>
      </c>
      <c r="C7" s="36" t="s">
        <v>54</v>
      </c>
      <c r="D7" s="36" t="s">
        <v>252</v>
      </c>
      <c r="E7" s="37"/>
      <c r="F7" s="38" t="s">
        <v>375</v>
      </c>
      <c r="G7" s="39">
        <v>5000000</v>
      </c>
      <c r="H7" s="39">
        <v>5000000</v>
      </c>
      <c r="I7" s="39">
        <v>0</v>
      </c>
      <c r="J7" s="40"/>
      <c r="K7" s="40">
        <v>1500000</v>
      </c>
      <c r="L7" s="40">
        <v>2000000</v>
      </c>
      <c r="M7" s="40">
        <v>1500000</v>
      </c>
      <c r="N7" s="40"/>
      <c r="O7" s="40"/>
      <c r="P7" s="40"/>
      <c r="Q7" s="40"/>
      <c r="R7" s="40"/>
    </row>
    <row r="8" spans="1:18" s="41" customFormat="1" ht="49.25" customHeight="1" x14ac:dyDescent="0.35">
      <c r="A8" s="37" t="s">
        <v>258</v>
      </c>
      <c r="B8" s="44" t="s">
        <v>255</v>
      </c>
      <c r="C8" s="44" t="s">
        <v>54</v>
      </c>
      <c r="D8" s="44" t="s">
        <v>55</v>
      </c>
      <c r="E8" s="37"/>
      <c r="F8" s="38" t="s">
        <v>259</v>
      </c>
      <c r="G8" s="39">
        <v>85565726.260000005</v>
      </c>
      <c r="H8" s="39">
        <v>85565726.260000005</v>
      </c>
      <c r="I8" s="39"/>
      <c r="J8" s="40"/>
      <c r="K8" s="40"/>
      <c r="L8" s="40"/>
      <c r="M8" s="40">
        <v>3000000</v>
      </c>
      <c r="N8" s="40">
        <v>7000000</v>
      </c>
      <c r="O8" s="40">
        <v>35000000</v>
      </c>
      <c r="P8" s="40">
        <v>40565726.259999998</v>
      </c>
      <c r="Q8" s="40"/>
      <c r="R8" s="40"/>
    </row>
    <row r="9" spans="1:18" s="45" customFormat="1" ht="72.75" customHeight="1" x14ac:dyDescent="0.35">
      <c r="A9" s="37" t="s">
        <v>23</v>
      </c>
      <c r="B9" s="37" t="s">
        <v>24</v>
      </c>
      <c r="C9" s="37" t="s">
        <v>25</v>
      </c>
      <c r="D9" s="37" t="s">
        <v>26</v>
      </c>
      <c r="E9" s="37" t="s">
        <v>27</v>
      </c>
      <c r="F9" s="38" t="s">
        <v>28</v>
      </c>
      <c r="G9" s="39">
        <v>5000000</v>
      </c>
      <c r="H9" s="39">
        <v>5000000</v>
      </c>
      <c r="I9" s="39">
        <v>0</v>
      </c>
      <c r="J9" s="40"/>
      <c r="K9" s="40"/>
      <c r="L9" s="53"/>
      <c r="M9" s="40">
        <v>500000</v>
      </c>
      <c r="N9" s="40">
        <v>3000000</v>
      </c>
      <c r="O9" s="40">
        <v>1500000</v>
      </c>
      <c r="P9" s="40"/>
      <c r="Q9" s="40"/>
      <c r="R9" s="40"/>
    </row>
    <row r="10" spans="1:18" s="42" customFormat="1" ht="70.5" customHeight="1" x14ac:dyDescent="0.35">
      <c r="A10" s="36" t="s">
        <v>30</v>
      </c>
      <c r="B10" s="36" t="s">
        <v>24</v>
      </c>
      <c r="C10" s="36" t="s">
        <v>25</v>
      </c>
      <c r="D10" s="36" t="s">
        <v>26</v>
      </c>
      <c r="E10" s="37" t="s">
        <v>31</v>
      </c>
      <c r="F10" s="38" t="s">
        <v>32</v>
      </c>
      <c r="G10" s="39">
        <v>10000000</v>
      </c>
      <c r="H10" s="39">
        <v>10000000</v>
      </c>
      <c r="I10" s="39">
        <v>0</v>
      </c>
      <c r="J10" s="40"/>
      <c r="K10" s="40"/>
      <c r="L10" s="40"/>
      <c r="M10" s="40">
        <v>1000000</v>
      </c>
      <c r="N10" s="40">
        <v>2000000</v>
      </c>
      <c r="O10" s="40">
        <v>2000000</v>
      </c>
      <c r="P10" s="40">
        <v>2000000</v>
      </c>
      <c r="Q10" s="40">
        <v>3000000</v>
      </c>
      <c r="R10" s="40"/>
    </row>
    <row r="11" spans="1:18" s="42" customFormat="1" ht="65.25" customHeight="1" x14ac:dyDescent="0.35">
      <c r="A11" s="36" t="s">
        <v>33</v>
      </c>
      <c r="B11" s="36" t="s">
        <v>34</v>
      </c>
      <c r="C11" s="36" t="s">
        <v>25</v>
      </c>
      <c r="D11" s="36" t="s">
        <v>35</v>
      </c>
      <c r="E11" s="37" t="s">
        <v>36</v>
      </c>
      <c r="F11" s="38" t="s">
        <v>37</v>
      </c>
      <c r="G11" s="39">
        <v>1994414.34</v>
      </c>
      <c r="H11" s="39">
        <v>1994414.34</v>
      </c>
      <c r="I11" s="39">
        <v>0</v>
      </c>
      <c r="J11" s="40"/>
      <c r="K11" s="40">
        <v>930000</v>
      </c>
      <c r="L11" s="40">
        <v>600000</v>
      </c>
      <c r="M11" s="40">
        <v>464414.34</v>
      </c>
      <c r="N11" s="40"/>
      <c r="O11" s="40"/>
      <c r="P11" s="40"/>
      <c r="Q11" s="40"/>
      <c r="R11" s="40"/>
    </row>
    <row r="12" spans="1:18" s="41" customFormat="1" ht="49.25" customHeight="1" x14ac:dyDescent="0.35">
      <c r="A12" s="36" t="s">
        <v>238</v>
      </c>
      <c r="B12" s="36" t="s">
        <v>152</v>
      </c>
      <c r="C12" s="36" t="s">
        <v>25</v>
      </c>
      <c r="D12" s="36" t="s">
        <v>26</v>
      </c>
      <c r="E12" s="37" t="s">
        <v>48</v>
      </c>
      <c r="F12" s="38" t="s">
        <v>239</v>
      </c>
      <c r="G12" s="39">
        <v>50000000</v>
      </c>
      <c r="H12" s="39">
        <v>50000000</v>
      </c>
      <c r="I12" s="39">
        <v>0</v>
      </c>
      <c r="J12" s="40"/>
      <c r="K12" s="40"/>
      <c r="L12" s="40">
        <v>15000000</v>
      </c>
      <c r="M12" s="40">
        <v>10000000</v>
      </c>
      <c r="N12" s="40">
        <v>10000000</v>
      </c>
      <c r="O12" s="40">
        <v>15000000</v>
      </c>
      <c r="P12" s="40"/>
      <c r="Q12" s="40"/>
      <c r="R12" s="40"/>
    </row>
    <row r="13" spans="1:18" s="41" customFormat="1" ht="49.25" customHeight="1" x14ac:dyDescent="0.35">
      <c r="A13" s="37" t="s">
        <v>262</v>
      </c>
      <c r="B13" s="38" t="s">
        <v>255</v>
      </c>
      <c r="C13" s="38" t="s">
        <v>25</v>
      </c>
      <c r="D13" s="38" t="s">
        <v>35</v>
      </c>
      <c r="E13" s="37"/>
      <c r="F13" s="38" t="s">
        <v>263</v>
      </c>
      <c r="G13" s="46">
        <v>19204560.809999999</v>
      </c>
      <c r="H13" s="46">
        <v>19204560.809999999</v>
      </c>
      <c r="I13" s="37"/>
      <c r="J13" s="40"/>
      <c r="K13" s="40"/>
      <c r="L13" s="40">
        <v>2000000</v>
      </c>
      <c r="M13" s="40">
        <f>3506713.35+0.46</f>
        <v>3506713.81</v>
      </c>
      <c r="N13" s="40">
        <v>5697847</v>
      </c>
      <c r="O13" s="40">
        <v>8000000</v>
      </c>
      <c r="P13" s="40"/>
      <c r="Q13" s="40"/>
      <c r="R13" s="40"/>
    </row>
    <row r="14" spans="1:18" s="42" customFormat="1" ht="72" customHeight="1" x14ac:dyDescent="0.35">
      <c r="A14" s="38" t="s">
        <v>39</v>
      </c>
      <c r="B14" s="38" t="s">
        <v>40</v>
      </c>
      <c r="C14" s="38" t="s">
        <v>41</v>
      </c>
      <c r="D14" s="38" t="s">
        <v>42</v>
      </c>
      <c r="E14" s="38" t="s">
        <v>374</v>
      </c>
      <c r="F14" s="38" t="s">
        <v>44</v>
      </c>
      <c r="G14" s="39">
        <v>7643417.1200000001</v>
      </c>
      <c r="H14" s="39">
        <v>3113232.64</v>
      </c>
      <c r="I14" s="39">
        <v>4530184.4800000004</v>
      </c>
      <c r="J14" s="16"/>
      <c r="K14" s="40"/>
      <c r="L14" s="16">
        <v>1000000</v>
      </c>
      <c r="M14" s="16">
        <v>1000000</v>
      </c>
      <c r="N14" s="16">
        <v>1113232.6399999999</v>
      </c>
      <c r="O14" s="16"/>
      <c r="P14" s="16"/>
      <c r="Q14" s="40"/>
      <c r="R14" s="40"/>
    </row>
    <row r="15" spans="1:18" s="42" customFormat="1" ht="72.75" customHeight="1" x14ac:dyDescent="0.35">
      <c r="A15" s="38" t="s">
        <v>46</v>
      </c>
      <c r="B15" s="38" t="s">
        <v>47</v>
      </c>
      <c r="C15" s="38" t="s">
        <v>41</v>
      </c>
      <c r="D15" s="38" t="s">
        <v>42</v>
      </c>
      <c r="E15" s="38" t="s">
        <v>405</v>
      </c>
      <c r="F15" s="38" t="s">
        <v>49</v>
      </c>
      <c r="G15" s="39">
        <v>2000000</v>
      </c>
      <c r="H15" s="39">
        <v>2000000</v>
      </c>
      <c r="I15" s="39">
        <v>0</v>
      </c>
      <c r="J15" s="40"/>
      <c r="K15" s="40"/>
      <c r="L15" s="40">
        <v>1000000</v>
      </c>
      <c r="M15" s="40">
        <v>1000000</v>
      </c>
      <c r="N15" s="40"/>
      <c r="O15" s="40"/>
      <c r="P15" s="40"/>
      <c r="Q15" s="40"/>
      <c r="R15" s="40"/>
    </row>
    <row r="16" spans="1:18" s="42" customFormat="1" ht="66" customHeight="1" x14ac:dyDescent="0.35">
      <c r="A16" s="38" t="s">
        <v>87</v>
      </c>
      <c r="B16" s="38" t="s">
        <v>34</v>
      </c>
      <c r="C16" s="38" t="s">
        <v>41</v>
      </c>
      <c r="D16" s="38" t="s">
        <v>142</v>
      </c>
      <c r="E16" s="38" t="s">
        <v>88</v>
      </c>
      <c r="F16" s="38" t="s">
        <v>89</v>
      </c>
      <c r="G16" s="39">
        <v>1500000</v>
      </c>
      <c r="H16" s="39">
        <v>1500000</v>
      </c>
      <c r="I16" s="39">
        <v>0</v>
      </c>
      <c r="J16" s="40"/>
      <c r="K16" s="40"/>
      <c r="L16" s="40">
        <v>477661.72400000005</v>
      </c>
      <c r="M16" s="40">
        <v>716492.58600000001</v>
      </c>
      <c r="N16" s="40">
        <v>305845.68999999994</v>
      </c>
      <c r="O16" s="40"/>
      <c r="P16" s="40"/>
      <c r="Q16" s="40"/>
      <c r="R16" s="40"/>
    </row>
    <row r="17" spans="1:18" s="42" customFormat="1" ht="74.25" customHeight="1" x14ac:dyDescent="0.35">
      <c r="A17" s="38" t="s">
        <v>140</v>
      </c>
      <c r="B17" s="38" t="s">
        <v>141</v>
      </c>
      <c r="C17" s="38" t="s">
        <v>41</v>
      </c>
      <c r="D17" s="38" t="s">
        <v>142</v>
      </c>
      <c r="E17" s="38" t="s">
        <v>48</v>
      </c>
      <c r="F17" s="38" t="s">
        <v>143</v>
      </c>
      <c r="G17" s="39">
        <v>35000000</v>
      </c>
      <c r="H17" s="39">
        <v>35000000</v>
      </c>
      <c r="I17" s="39">
        <v>0</v>
      </c>
      <c r="J17" s="40"/>
      <c r="K17" s="40"/>
      <c r="L17" s="40"/>
      <c r="M17" s="40"/>
      <c r="N17" s="40">
        <v>3500000</v>
      </c>
      <c r="O17" s="40">
        <v>10500000</v>
      </c>
      <c r="P17" s="40">
        <v>8000000</v>
      </c>
      <c r="Q17" s="40">
        <v>8000000</v>
      </c>
      <c r="R17" s="40">
        <v>5000000</v>
      </c>
    </row>
    <row r="18" spans="1:18" s="42" customFormat="1" ht="67.5" customHeight="1" x14ac:dyDescent="0.35">
      <c r="A18" s="38" t="s">
        <v>170</v>
      </c>
      <c r="B18" s="38" t="s">
        <v>105</v>
      </c>
      <c r="C18" s="38" t="s">
        <v>41</v>
      </c>
      <c r="D18" s="38" t="s">
        <v>171</v>
      </c>
      <c r="E18" s="38" t="s">
        <v>48</v>
      </c>
      <c r="F18" s="38" t="s">
        <v>172</v>
      </c>
      <c r="G18" s="39">
        <v>17770000</v>
      </c>
      <c r="H18" s="39">
        <v>17770000</v>
      </c>
      <c r="I18" s="39">
        <v>0</v>
      </c>
      <c r="J18" s="40"/>
      <c r="K18" s="40"/>
      <c r="L18" s="40">
        <v>1777000</v>
      </c>
      <c r="M18" s="40">
        <v>3554000</v>
      </c>
      <c r="N18" s="40">
        <v>7108000</v>
      </c>
      <c r="O18" s="40">
        <v>5331000</v>
      </c>
      <c r="P18" s="40"/>
      <c r="Q18" s="40"/>
      <c r="R18" s="40"/>
    </row>
    <row r="19" spans="1:18" s="42" customFormat="1" ht="57.75" customHeight="1" x14ac:dyDescent="0.35">
      <c r="A19" s="38" t="s">
        <v>173</v>
      </c>
      <c r="B19" s="38" t="s">
        <v>174</v>
      </c>
      <c r="C19" s="38" t="s">
        <v>41</v>
      </c>
      <c r="D19" s="38" t="s">
        <v>175</v>
      </c>
      <c r="E19" s="38" t="s">
        <v>406</v>
      </c>
      <c r="F19" s="38" t="s">
        <v>176</v>
      </c>
      <c r="G19" s="39">
        <v>3200000</v>
      </c>
      <c r="H19" s="39">
        <v>3200000</v>
      </c>
      <c r="I19" s="39">
        <v>0</v>
      </c>
      <c r="J19" s="40"/>
      <c r="K19" s="40"/>
      <c r="L19" s="40"/>
      <c r="M19" s="40">
        <v>960000</v>
      </c>
      <c r="N19" s="40">
        <v>960000</v>
      </c>
      <c r="O19" s="40">
        <v>960000</v>
      </c>
      <c r="P19" s="40">
        <v>320000</v>
      </c>
      <c r="Q19" s="40"/>
      <c r="R19" s="40"/>
    </row>
    <row r="20" spans="1:18" s="42" customFormat="1" ht="65.25" customHeight="1" x14ac:dyDescent="0.35">
      <c r="A20" s="38" t="s">
        <v>181</v>
      </c>
      <c r="B20" s="38" t="s">
        <v>182</v>
      </c>
      <c r="C20" s="38" t="s">
        <v>41</v>
      </c>
      <c r="D20" s="38" t="s">
        <v>183</v>
      </c>
      <c r="E20" s="38" t="s">
        <v>48</v>
      </c>
      <c r="F20" s="38" t="s">
        <v>184</v>
      </c>
      <c r="G20" s="39">
        <v>17400000</v>
      </c>
      <c r="H20" s="39">
        <v>17400000</v>
      </c>
      <c r="I20" s="39">
        <v>0</v>
      </c>
      <c r="J20" s="40"/>
      <c r="K20" s="40"/>
      <c r="L20" s="40">
        <v>870000</v>
      </c>
      <c r="M20" s="40">
        <v>2610000</v>
      </c>
      <c r="N20" s="40">
        <v>3480000</v>
      </c>
      <c r="O20" s="40">
        <v>3480000</v>
      </c>
      <c r="P20" s="40">
        <v>3480000</v>
      </c>
      <c r="Q20" s="40">
        <v>3480000</v>
      </c>
      <c r="R20" s="40"/>
    </row>
    <row r="21" spans="1:18" s="41" customFormat="1" ht="68.25" customHeight="1" x14ac:dyDescent="0.35">
      <c r="A21" s="38" t="s">
        <v>196</v>
      </c>
      <c r="B21" s="38" t="s">
        <v>47</v>
      </c>
      <c r="C21" s="38" t="s">
        <v>41</v>
      </c>
      <c r="D21" s="38" t="s">
        <v>142</v>
      </c>
      <c r="E21" s="38" t="s">
        <v>407</v>
      </c>
      <c r="F21" s="38" t="s">
        <v>197</v>
      </c>
      <c r="G21" s="39">
        <v>5500000</v>
      </c>
      <c r="H21" s="39">
        <v>5500000</v>
      </c>
      <c r="I21" s="39">
        <v>0</v>
      </c>
      <c r="J21" s="40"/>
      <c r="K21" s="40"/>
      <c r="L21" s="40">
        <v>4000000</v>
      </c>
      <c r="M21" s="40">
        <v>1500000</v>
      </c>
      <c r="N21" s="40"/>
      <c r="O21" s="40"/>
      <c r="P21" s="40"/>
      <c r="Q21" s="40"/>
      <c r="R21" s="40"/>
    </row>
    <row r="22" spans="1:18" s="47" customFormat="1" ht="49.25" customHeight="1" x14ac:dyDescent="0.35">
      <c r="A22" s="38" t="s">
        <v>201</v>
      </c>
      <c r="B22" s="38" t="s">
        <v>202</v>
      </c>
      <c r="C22" s="38" t="s">
        <v>41</v>
      </c>
      <c r="D22" s="38" t="s">
        <v>42</v>
      </c>
      <c r="E22" s="38" t="s">
        <v>48</v>
      </c>
      <c r="F22" s="38" t="s">
        <v>203</v>
      </c>
      <c r="G22" s="39">
        <v>35000000</v>
      </c>
      <c r="H22" s="39">
        <v>35000000</v>
      </c>
      <c r="I22" s="39">
        <v>0</v>
      </c>
      <c r="J22" s="40"/>
      <c r="K22" s="40"/>
      <c r="L22" s="40">
        <v>1750000</v>
      </c>
      <c r="M22" s="40">
        <v>5250000</v>
      </c>
      <c r="N22" s="40">
        <v>7000000</v>
      </c>
      <c r="O22" s="40">
        <v>10500000</v>
      </c>
      <c r="P22" s="40">
        <v>10500000</v>
      </c>
      <c r="Q22" s="40"/>
      <c r="R22" s="40"/>
    </row>
    <row r="23" spans="1:18" s="41" customFormat="1" ht="57.75" customHeight="1" x14ac:dyDescent="0.35">
      <c r="A23" s="38" t="s">
        <v>243</v>
      </c>
      <c r="B23" s="38" t="s">
        <v>47</v>
      </c>
      <c r="C23" s="38" t="s">
        <v>41</v>
      </c>
      <c r="D23" s="38" t="s">
        <v>171</v>
      </c>
      <c r="E23" s="38" t="s">
        <v>244</v>
      </c>
      <c r="F23" s="38" t="s">
        <v>245</v>
      </c>
      <c r="G23" s="39">
        <v>48965933</v>
      </c>
      <c r="H23" s="39">
        <v>18345944.84</v>
      </c>
      <c r="I23" s="39">
        <v>30619988.16</v>
      </c>
      <c r="J23" s="40"/>
      <c r="K23" s="40">
        <v>18345944.84</v>
      </c>
      <c r="L23" s="40"/>
      <c r="M23" s="40"/>
      <c r="N23" s="40"/>
      <c r="O23" s="40"/>
      <c r="P23" s="40"/>
      <c r="Q23" s="40"/>
      <c r="R23" s="40"/>
    </row>
    <row r="24" spans="1:18" s="42" customFormat="1" ht="57" customHeight="1" x14ac:dyDescent="0.35">
      <c r="A24" s="38" t="s">
        <v>77</v>
      </c>
      <c r="B24" s="38" t="s">
        <v>78</v>
      </c>
      <c r="C24" s="38" t="s">
        <v>79</v>
      </c>
      <c r="D24" s="38" t="s">
        <v>80</v>
      </c>
      <c r="E24" s="20" t="s">
        <v>408</v>
      </c>
      <c r="F24" s="38" t="s">
        <v>81</v>
      </c>
      <c r="G24" s="39">
        <v>2000000</v>
      </c>
      <c r="H24" s="39">
        <v>2000000</v>
      </c>
      <c r="I24" s="39">
        <v>0</v>
      </c>
      <c r="J24" s="40"/>
      <c r="K24" s="40"/>
      <c r="L24" s="40">
        <v>400000</v>
      </c>
      <c r="M24" s="40">
        <v>900000</v>
      </c>
      <c r="N24" s="40">
        <v>400000</v>
      </c>
      <c r="O24" s="40">
        <v>300000</v>
      </c>
      <c r="P24" s="40"/>
      <c r="Q24" s="40"/>
      <c r="R24" s="40"/>
    </row>
    <row r="25" spans="1:18" s="41" customFormat="1" ht="49.25" customHeight="1" x14ac:dyDescent="0.35">
      <c r="A25" s="38" t="s">
        <v>185</v>
      </c>
      <c r="B25" s="38" t="s">
        <v>186</v>
      </c>
      <c r="C25" s="38" t="s">
        <v>79</v>
      </c>
      <c r="D25" s="38" t="s">
        <v>80</v>
      </c>
      <c r="E25" s="55" t="s">
        <v>409</v>
      </c>
      <c r="F25" s="38" t="s">
        <v>187</v>
      </c>
      <c r="G25" s="39">
        <v>1500000</v>
      </c>
      <c r="H25" s="39">
        <v>1500000</v>
      </c>
      <c r="I25" s="39">
        <v>0</v>
      </c>
      <c r="J25" s="40"/>
      <c r="K25" s="40"/>
      <c r="L25" s="40"/>
      <c r="M25" s="40">
        <v>300000</v>
      </c>
      <c r="N25" s="40">
        <v>700000</v>
      </c>
      <c r="O25" s="40">
        <v>500000</v>
      </c>
      <c r="P25" s="40"/>
      <c r="Q25" s="40"/>
      <c r="R25" s="40"/>
    </row>
    <row r="26" spans="1:18" s="41" customFormat="1" ht="49.25" customHeight="1" x14ac:dyDescent="0.35">
      <c r="A26" s="38" t="s">
        <v>191</v>
      </c>
      <c r="B26" s="38" t="s">
        <v>192</v>
      </c>
      <c r="C26" s="38" t="s">
        <v>79</v>
      </c>
      <c r="D26" s="38" t="s">
        <v>80</v>
      </c>
      <c r="E26" s="38" t="s">
        <v>48</v>
      </c>
      <c r="F26" s="38" t="s">
        <v>193</v>
      </c>
      <c r="G26" s="39">
        <v>5163000</v>
      </c>
      <c r="H26" s="39">
        <v>5163000</v>
      </c>
      <c r="I26" s="39">
        <v>0</v>
      </c>
      <c r="J26" s="40"/>
      <c r="K26" s="40"/>
      <c r="L26" s="40"/>
      <c r="M26" s="40">
        <v>774450</v>
      </c>
      <c r="N26" s="40">
        <v>2839650</v>
      </c>
      <c r="O26" s="40">
        <v>1548900</v>
      </c>
      <c r="P26" s="40"/>
      <c r="Q26" s="40"/>
      <c r="R26" s="40"/>
    </row>
    <row r="27" spans="1:18" s="41" customFormat="1" ht="49.25" customHeight="1" x14ac:dyDescent="0.35">
      <c r="A27" s="38" t="s">
        <v>246</v>
      </c>
      <c r="B27" s="38" t="s">
        <v>247</v>
      </c>
      <c r="C27" s="38" t="s">
        <v>79</v>
      </c>
      <c r="D27" s="38" t="s">
        <v>248</v>
      </c>
      <c r="E27" s="38" t="s">
        <v>249</v>
      </c>
      <c r="F27" s="38" t="s">
        <v>250</v>
      </c>
      <c r="G27" s="39">
        <v>1400000</v>
      </c>
      <c r="H27" s="39">
        <v>1400000</v>
      </c>
      <c r="I27" s="39">
        <v>0</v>
      </c>
      <c r="J27" s="40"/>
      <c r="K27" s="40">
        <v>300000</v>
      </c>
      <c r="L27" s="40">
        <v>600000</v>
      </c>
      <c r="M27" s="40">
        <v>500000</v>
      </c>
      <c r="N27" s="40"/>
      <c r="O27" s="40"/>
      <c r="P27" s="40"/>
      <c r="Q27" s="40"/>
      <c r="R27" s="40"/>
    </row>
    <row r="28" spans="1:18" s="42" customFormat="1" ht="49.25" customHeight="1" x14ac:dyDescent="0.35">
      <c r="A28" s="38" t="s">
        <v>90</v>
      </c>
      <c r="B28" s="38" t="s">
        <v>91</v>
      </c>
      <c r="C28" s="38" t="s">
        <v>92</v>
      </c>
      <c r="D28" s="38" t="s">
        <v>93</v>
      </c>
      <c r="E28" s="38" t="s">
        <v>94</v>
      </c>
      <c r="F28" s="38" t="s">
        <v>95</v>
      </c>
      <c r="G28" s="39">
        <v>1450000</v>
      </c>
      <c r="H28" s="39">
        <v>1450000</v>
      </c>
      <c r="I28" s="39">
        <v>0</v>
      </c>
      <c r="J28" s="40"/>
      <c r="K28" s="40">
        <v>959651.94</v>
      </c>
      <c r="L28" s="40">
        <v>430000</v>
      </c>
      <c r="M28" s="40">
        <v>60348.060000000056</v>
      </c>
      <c r="N28" s="40"/>
      <c r="O28" s="40"/>
      <c r="P28" s="40"/>
      <c r="Q28" s="40"/>
      <c r="R28" s="40"/>
    </row>
    <row r="29" spans="1:18" s="45" customFormat="1" ht="49.25" customHeight="1" x14ac:dyDescent="0.35">
      <c r="A29" s="38" t="s">
        <v>96</v>
      </c>
      <c r="B29" s="38" t="s">
        <v>97</v>
      </c>
      <c r="C29" s="38" t="s">
        <v>92</v>
      </c>
      <c r="D29" s="38" t="s">
        <v>93</v>
      </c>
      <c r="E29" s="38" t="s">
        <v>98</v>
      </c>
      <c r="F29" s="38" t="s">
        <v>99</v>
      </c>
      <c r="G29" s="39">
        <v>16430000</v>
      </c>
      <c r="H29" s="39">
        <v>3430000</v>
      </c>
      <c r="I29" s="39">
        <v>13000000</v>
      </c>
      <c r="J29" s="40"/>
      <c r="K29" s="40"/>
      <c r="L29" s="40"/>
      <c r="M29" s="40">
        <v>3430000</v>
      </c>
      <c r="N29" s="40"/>
      <c r="O29" s="40"/>
      <c r="P29" s="40"/>
      <c r="Q29" s="40"/>
      <c r="R29" s="40"/>
    </row>
    <row r="30" spans="1:18" s="45" customFormat="1" ht="49.25" customHeight="1" x14ac:dyDescent="0.35">
      <c r="A30" s="38" t="s">
        <v>100</v>
      </c>
      <c r="B30" s="38" t="s">
        <v>101</v>
      </c>
      <c r="C30" s="38" t="s">
        <v>92</v>
      </c>
      <c r="D30" s="38" t="s">
        <v>93</v>
      </c>
      <c r="E30" s="38" t="s">
        <v>102</v>
      </c>
      <c r="F30" s="38" t="s">
        <v>103</v>
      </c>
      <c r="G30" s="39">
        <v>4450000</v>
      </c>
      <c r="H30" s="39">
        <v>4450000</v>
      </c>
      <c r="I30" s="39">
        <v>0</v>
      </c>
      <c r="J30" s="40"/>
      <c r="K30" s="40">
        <v>703341</v>
      </c>
      <c r="L30" s="40">
        <v>1500000</v>
      </c>
      <c r="M30" s="40">
        <v>1500000</v>
      </c>
      <c r="N30" s="40">
        <v>746659</v>
      </c>
      <c r="O30" s="40"/>
      <c r="P30" s="40"/>
      <c r="Q30" s="40"/>
      <c r="R30" s="40"/>
    </row>
    <row r="31" spans="1:18" s="45" customFormat="1" ht="49.25" customHeight="1" x14ac:dyDescent="0.35">
      <c r="A31" s="38" t="s">
        <v>109</v>
      </c>
      <c r="B31" s="38" t="s">
        <v>110</v>
      </c>
      <c r="C31" s="38" t="s">
        <v>92</v>
      </c>
      <c r="D31" s="38" t="s">
        <v>93</v>
      </c>
      <c r="E31" s="38" t="s">
        <v>111</v>
      </c>
      <c r="F31" s="38" t="s">
        <v>112</v>
      </c>
      <c r="G31" s="39">
        <v>1730396.96</v>
      </c>
      <c r="H31" s="39">
        <v>1730396.96</v>
      </c>
      <c r="I31" s="39">
        <v>0</v>
      </c>
      <c r="J31" s="40"/>
      <c r="K31" s="40">
        <v>870771.45</v>
      </c>
      <c r="L31" s="40">
        <v>150000</v>
      </c>
      <c r="M31" s="40">
        <v>709625.51</v>
      </c>
      <c r="N31" s="40"/>
      <c r="O31" s="40"/>
      <c r="P31" s="40"/>
      <c r="Q31" s="40"/>
      <c r="R31" s="40"/>
    </row>
    <row r="32" spans="1:18" s="42" customFormat="1" ht="49.25" customHeight="1" x14ac:dyDescent="0.35">
      <c r="A32" s="38" t="s">
        <v>113</v>
      </c>
      <c r="B32" s="38" t="s">
        <v>53</v>
      </c>
      <c r="C32" s="38" t="s">
        <v>92</v>
      </c>
      <c r="D32" s="38" t="s">
        <v>93</v>
      </c>
      <c r="E32" s="38" t="s">
        <v>114</v>
      </c>
      <c r="F32" s="38" t="s">
        <v>115</v>
      </c>
      <c r="G32" s="39">
        <v>1100000</v>
      </c>
      <c r="H32" s="39">
        <v>1100000</v>
      </c>
      <c r="I32" s="39">
        <v>0</v>
      </c>
      <c r="J32" s="40"/>
      <c r="K32" s="40">
        <v>846805.02</v>
      </c>
      <c r="L32" s="40">
        <v>253194.97999999998</v>
      </c>
      <c r="M32" s="40"/>
      <c r="N32" s="40"/>
      <c r="O32" s="40"/>
      <c r="P32" s="40"/>
      <c r="Q32" s="40"/>
      <c r="R32" s="40"/>
    </row>
    <row r="33" spans="1:18" s="42" customFormat="1" ht="49.25" customHeight="1" x14ac:dyDescent="0.35">
      <c r="A33" s="38" t="s">
        <v>116</v>
      </c>
      <c r="B33" s="38" t="s">
        <v>117</v>
      </c>
      <c r="C33" s="38" t="s">
        <v>92</v>
      </c>
      <c r="D33" s="38" t="s">
        <v>93</v>
      </c>
      <c r="E33" s="38" t="s">
        <v>118</v>
      </c>
      <c r="F33" s="38" t="s">
        <v>119</v>
      </c>
      <c r="G33" s="39">
        <v>1786251.69</v>
      </c>
      <c r="H33" s="39">
        <v>1786251.69</v>
      </c>
      <c r="I33" s="39">
        <v>0</v>
      </c>
      <c r="J33" s="40"/>
      <c r="K33" s="40"/>
      <c r="L33" s="40">
        <v>200000</v>
      </c>
      <c r="M33" s="40">
        <v>591401.77</v>
      </c>
      <c r="N33" s="40">
        <v>994849.91999999993</v>
      </c>
      <c r="O33" s="40"/>
      <c r="P33" s="40"/>
      <c r="Q33" s="40"/>
      <c r="R33" s="40"/>
    </row>
    <row r="34" spans="1:18" s="42" customFormat="1" ht="49.25" customHeight="1" x14ac:dyDescent="0.35">
      <c r="A34" s="38" t="s">
        <v>120</v>
      </c>
      <c r="B34" s="38" t="s">
        <v>121</v>
      </c>
      <c r="C34" s="38" t="s">
        <v>92</v>
      </c>
      <c r="D34" s="38" t="s">
        <v>93</v>
      </c>
      <c r="E34" s="38" t="s">
        <v>122</v>
      </c>
      <c r="F34" s="38" t="s">
        <v>123</v>
      </c>
      <c r="G34" s="39">
        <v>1819114.01</v>
      </c>
      <c r="H34" s="39">
        <v>1819114.01</v>
      </c>
      <c r="I34" s="39">
        <v>0</v>
      </c>
      <c r="J34" s="40"/>
      <c r="K34" s="40"/>
      <c r="L34" s="40">
        <v>545734.20299999998</v>
      </c>
      <c r="M34" s="40">
        <v>727645.60400000005</v>
      </c>
      <c r="N34" s="40">
        <v>545734.20299999998</v>
      </c>
      <c r="O34" s="40"/>
      <c r="P34" s="40"/>
      <c r="Q34" s="40"/>
      <c r="R34" s="40"/>
    </row>
    <row r="35" spans="1:18" s="42" customFormat="1" ht="49.25" customHeight="1" x14ac:dyDescent="0.35">
      <c r="A35" s="38" t="s">
        <v>124</v>
      </c>
      <c r="B35" s="38" t="s">
        <v>101</v>
      </c>
      <c r="C35" s="38" t="s">
        <v>92</v>
      </c>
      <c r="D35" s="38" t="s">
        <v>93</v>
      </c>
      <c r="E35" s="38" t="s">
        <v>125</v>
      </c>
      <c r="F35" s="38" t="s">
        <v>126</v>
      </c>
      <c r="G35" s="39">
        <v>3150000</v>
      </c>
      <c r="H35" s="39">
        <v>3150000</v>
      </c>
      <c r="I35" s="39">
        <v>0</v>
      </c>
      <c r="J35" s="40"/>
      <c r="K35" s="40"/>
      <c r="L35" s="40">
        <v>472500</v>
      </c>
      <c r="M35" s="40">
        <v>945000</v>
      </c>
      <c r="N35" s="40">
        <v>945000</v>
      </c>
      <c r="O35" s="40">
        <v>787500</v>
      </c>
      <c r="P35" s="40"/>
      <c r="Q35" s="40"/>
      <c r="R35" s="40"/>
    </row>
    <row r="36" spans="1:18" s="42" customFormat="1" ht="49.25" customHeight="1" x14ac:dyDescent="0.35">
      <c r="A36" s="38" t="s">
        <v>127</v>
      </c>
      <c r="B36" s="38" t="s">
        <v>128</v>
      </c>
      <c r="C36" s="38" t="s">
        <v>92</v>
      </c>
      <c r="D36" s="38" t="s">
        <v>93</v>
      </c>
      <c r="E36" s="38" t="s">
        <v>48</v>
      </c>
      <c r="F36" s="38" t="s">
        <v>129</v>
      </c>
      <c r="G36" s="39">
        <v>24000000</v>
      </c>
      <c r="H36" s="39">
        <v>24000000</v>
      </c>
      <c r="I36" s="39">
        <v>0</v>
      </c>
      <c r="J36" s="40"/>
      <c r="K36" s="40"/>
      <c r="L36" s="40"/>
      <c r="M36" s="40"/>
      <c r="N36" s="40">
        <v>3600000</v>
      </c>
      <c r="O36" s="40">
        <v>3600000</v>
      </c>
      <c r="P36" s="40">
        <v>4800000</v>
      </c>
      <c r="Q36" s="40">
        <v>7200000</v>
      </c>
      <c r="R36" s="40">
        <v>4800000</v>
      </c>
    </row>
    <row r="37" spans="1:18" s="42" customFormat="1" ht="59.25" customHeight="1" x14ac:dyDescent="0.35">
      <c r="A37" s="38" t="s">
        <v>130</v>
      </c>
      <c r="B37" s="38" t="s">
        <v>131</v>
      </c>
      <c r="C37" s="38" t="s">
        <v>92</v>
      </c>
      <c r="D37" s="38" t="s">
        <v>93</v>
      </c>
      <c r="E37" s="38" t="s">
        <v>48</v>
      </c>
      <c r="F37" s="38" t="s">
        <v>132</v>
      </c>
      <c r="G37" s="39">
        <v>45000000</v>
      </c>
      <c r="H37" s="39">
        <v>45000000</v>
      </c>
      <c r="I37" s="39">
        <v>0</v>
      </c>
      <c r="J37" s="40"/>
      <c r="K37" s="40"/>
      <c r="L37" s="40"/>
      <c r="M37" s="40"/>
      <c r="N37" s="40">
        <v>4500000</v>
      </c>
      <c r="O37" s="40">
        <v>9000000</v>
      </c>
      <c r="P37" s="40">
        <v>9000000</v>
      </c>
      <c r="Q37" s="40">
        <v>13500000</v>
      </c>
      <c r="R37" s="40">
        <v>9000000</v>
      </c>
    </row>
    <row r="38" spans="1:18" s="42" customFormat="1" ht="49.25" customHeight="1" x14ac:dyDescent="0.35">
      <c r="A38" s="38" t="s">
        <v>134</v>
      </c>
      <c r="B38" s="38" t="s">
        <v>135</v>
      </c>
      <c r="C38" s="38" t="s">
        <v>92</v>
      </c>
      <c r="D38" s="38" t="s">
        <v>136</v>
      </c>
      <c r="E38" s="38" t="s">
        <v>48</v>
      </c>
      <c r="F38" s="38" t="s">
        <v>137</v>
      </c>
      <c r="G38" s="39">
        <v>9000000</v>
      </c>
      <c r="H38" s="39">
        <v>9000000</v>
      </c>
      <c r="I38" s="39">
        <v>0</v>
      </c>
      <c r="J38" s="40"/>
      <c r="K38" s="40"/>
      <c r="L38" s="40">
        <v>450000</v>
      </c>
      <c r="M38" s="40">
        <v>750000</v>
      </c>
      <c r="N38" s="40">
        <v>750000</v>
      </c>
      <c r="O38" s="40">
        <v>750000</v>
      </c>
      <c r="P38" s="40">
        <v>900000</v>
      </c>
      <c r="Q38" s="40">
        <v>3600000</v>
      </c>
      <c r="R38" s="40">
        <v>1800000</v>
      </c>
    </row>
    <row r="39" spans="1:18" s="42" customFormat="1" ht="49.25" customHeight="1" x14ac:dyDescent="0.35">
      <c r="A39" s="38" t="s">
        <v>138</v>
      </c>
      <c r="B39" s="38" t="s">
        <v>139</v>
      </c>
      <c r="C39" s="38" t="s">
        <v>92</v>
      </c>
      <c r="D39" s="38" t="s">
        <v>93</v>
      </c>
      <c r="E39" s="38" t="s">
        <v>419</v>
      </c>
      <c r="F39" s="38" t="s">
        <v>420</v>
      </c>
      <c r="G39" s="39">
        <v>5000000</v>
      </c>
      <c r="H39" s="39">
        <v>5000000</v>
      </c>
      <c r="I39" s="39">
        <v>0</v>
      </c>
      <c r="J39" s="40"/>
      <c r="K39" s="40"/>
      <c r="L39" s="40">
        <v>1000000</v>
      </c>
      <c r="M39" s="40">
        <v>4000000</v>
      </c>
      <c r="N39" s="40"/>
      <c r="O39" s="40"/>
      <c r="P39" s="40"/>
      <c r="Q39" s="40"/>
      <c r="R39" s="40"/>
    </row>
    <row r="40" spans="1:18" s="42" customFormat="1" ht="57.75" customHeight="1" x14ac:dyDescent="0.35">
      <c r="A40" s="38" t="s">
        <v>144</v>
      </c>
      <c r="B40" s="38" t="s">
        <v>145</v>
      </c>
      <c r="C40" s="38" t="s">
        <v>92</v>
      </c>
      <c r="D40" s="38" t="s">
        <v>93</v>
      </c>
      <c r="E40" s="38" t="s">
        <v>410</v>
      </c>
      <c r="F40" s="38" t="s">
        <v>146</v>
      </c>
      <c r="G40" s="39">
        <v>14500000</v>
      </c>
      <c r="H40" s="39">
        <v>14500000</v>
      </c>
      <c r="I40" s="39">
        <v>0</v>
      </c>
      <c r="J40" s="40"/>
      <c r="K40" s="40"/>
      <c r="L40" s="40">
        <v>200000</v>
      </c>
      <c r="M40" s="40">
        <v>3600000</v>
      </c>
      <c r="N40" s="40">
        <v>3600000</v>
      </c>
      <c r="O40" s="40">
        <v>3600000</v>
      </c>
      <c r="P40" s="40">
        <v>3500000</v>
      </c>
      <c r="Q40" s="40"/>
      <c r="R40" s="40"/>
    </row>
    <row r="41" spans="1:18" s="42" customFormat="1" ht="57.75" customHeight="1" x14ac:dyDescent="0.35">
      <c r="A41" s="38" t="s">
        <v>148</v>
      </c>
      <c r="B41" s="38" t="s">
        <v>149</v>
      </c>
      <c r="C41" s="38" t="s">
        <v>92</v>
      </c>
      <c r="D41" s="38" t="s">
        <v>93</v>
      </c>
      <c r="E41" s="38" t="s">
        <v>48</v>
      </c>
      <c r="F41" s="38" t="s">
        <v>150</v>
      </c>
      <c r="G41" s="39">
        <v>41500000</v>
      </c>
      <c r="H41" s="39">
        <v>41500000</v>
      </c>
      <c r="I41" s="39">
        <v>0</v>
      </c>
      <c r="J41" s="40"/>
      <c r="K41" s="40"/>
      <c r="L41" s="40"/>
      <c r="M41" s="40"/>
      <c r="N41" s="40">
        <v>6225000</v>
      </c>
      <c r="O41" s="40">
        <v>6225000</v>
      </c>
      <c r="P41" s="40">
        <v>8300000</v>
      </c>
      <c r="Q41" s="40">
        <v>12450000</v>
      </c>
      <c r="R41" s="40">
        <v>8300000</v>
      </c>
    </row>
    <row r="42" spans="1:18" s="42" customFormat="1" ht="49.25" customHeight="1" x14ac:dyDescent="0.35">
      <c r="A42" s="38" t="s">
        <v>151</v>
      </c>
      <c r="B42" s="38" t="s">
        <v>152</v>
      </c>
      <c r="C42" s="38" t="s">
        <v>92</v>
      </c>
      <c r="D42" s="38" t="s">
        <v>153</v>
      </c>
      <c r="E42" s="38" t="s">
        <v>411</v>
      </c>
      <c r="F42" s="38" t="s">
        <v>154</v>
      </c>
      <c r="G42" s="39">
        <v>1000000</v>
      </c>
      <c r="H42" s="39">
        <v>1000000</v>
      </c>
      <c r="I42" s="39">
        <v>0</v>
      </c>
      <c r="J42" s="40"/>
      <c r="K42" s="40"/>
      <c r="L42" s="40"/>
      <c r="M42" s="40">
        <v>500000</v>
      </c>
      <c r="N42" s="40">
        <v>500000</v>
      </c>
      <c r="O42" s="40"/>
      <c r="P42" s="40"/>
      <c r="Q42" s="40"/>
      <c r="R42" s="40"/>
    </row>
    <row r="43" spans="1:18" s="42" customFormat="1" ht="49.25" customHeight="1" x14ac:dyDescent="0.35">
      <c r="A43" s="38" t="s">
        <v>155</v>
      </c>
      <c r="B43" s="38" t="s">
        <v>156</v>
      </c>
      <c r="C43" s="38" t="s">
        <v>92</v>
      </c>
      <c r="D43" s="38" t="s">
        <v>93</v>
      </c>
      <c r="E43" s="38" t="s">
        <v>412</v>
      </c>
      <c r="F43" s="38" t="s">
        <v>157</v>
      </c>
      <c r="G43" s="39">
        <v>4000000</v>
      </c>
      <c r="H43" s="39">
        <v>4000000</v>
      </c>
      <c r="I43" s="39">
        <v>0</v>
      </c>
      <c r="J43" s="40"/>
      <c r="K43" s="40"/>
      <c r="L43" s="40"/>
      <c r="M43" s="40"/>
      <c r="N43" s="40">
        <v>1200000</v>
      </c>
      <c r="O43" s="40">
        <v>2800000</v>
      </c>
      <c r="P43" s="40"/>
      <c r="Q43" s="40"/>
      <c r="R43" s="40"/>
    </row>
    <row r="44" spans="1:18" s="42" customFormat="1" ht="61.5" customHeight="1" x14ac:dyDescent="0.35">
      <c r="A44" s="38" t="s">
        <v>158</v>
      </c>
      <c r="B44" s="38" t="s">
        <v>152</v>
      </c>
      <c r="C44" s="38" t="s">
        <v>92</v>
      </c>
      <c r="D44" s="38" t="s">
        <v>153</v>
      </c>
      <c r="E44" s="38" t="s">
        <v>413</v>
      </c>
      <c r="F44" s="38" t="s">
        <v>159</v>
      </c>
      <c r="G44" s="39">
        <v>10000000</v>
      </c>
      <c r="H44" s="39">
        <v>10000000</v>
      </c>
      <c r="I44" s="39">
        <v>0</v>
      </c>
      <c r="J44" s="40"/>
      <c r="K44" s="40"/>
      <c r="L44" s="40"/>
      <c r="M44" s="40">
        <v>2000000</v>
      </c>
      <c r="N44" s="40">
        <v>2000000</v>
      </c>
      <c r="O44" s="40">
        <v>2000000</v>
      </c>
      <c r="P44" s="40">
        <v>2000000</v>
      </c>
      <c r="Q44" s="40">
        <v>2000000</v>
      </c>
      <c r="R44" s="40"/>
    </row>
    <row r="45" spans="1:18" s="42" customFormat="1" ht="62.25" customHeight="1" x14ac:dyDescent="0.35">
      <c r="A45" s="38" t="s">
        <v>166</v>
      </c>
      <c r="B45" s="38" t="s">
        <v>167</v>
      </c>
      <c r="C45" s="38" t="s">
        <v>92</v>
      </c>
      <c r="D45" s="38" t="s">
        <v>153</v>
      </c>
      <c r="E45" s="38" t="s">
        <v>414</v>
      </c>
      <c r="F45" s="38" t="s">
        <v>168</v>
      </c>
      <c r="G45" s="39">
        <v>25000000</v>
      </c>
      <c r="H45" s="39">
        <v>16000000</v>
      </c>
      <c r="I45" s="39">
        <v>9000000</v>
      </c>
      <c r="J45" s="40"/>
      <c r="K45" s="40"/>
      <c r="L45" s="40"/>
      <c r="M45" s="40"/>
      <c r="N45" s="40">
        <v>1000000</v>
      </c>
      <c r="O45" s="40">
        <v>4000000</v>
      </c>
      <c r="P45" s="40">
        <v>5000000</v>
      </c>
      <c r="Q45" s="40">
        <v>5000000</v>
      </c>
      <c r="R45" s="40">
        <v>1000000</v>
      </c>
    </row>
    <row r="46" spans="1:18" s="47" customFormat="1" ht="59.25" customHeight="1" x14ac:dyDescent="0.35">
      <c r="A46" s="38" t="s">
        <v>204</v>
      </c>
      <c r="B46" s="38" t="s">
        <v>205</v>
      </c>
      <c r="C46" s="38" t="s">
        <v>92</v>
      </c>
      <c r="D46" s="38" t="s">
        <v>93</v>
      </c>
      <c r="E46" s="38" t="s">
        <v>206</v>
      </c>
      <c r="F46" s="38" t="s">
        <v>207</v>
      </c>
      <c r="G46" s="39">
        <v>3025000</v>
      </c>
      <c r="H46" s="39">
        <v>1993750</v>
      </c>
      <c r="I46" s="39">
        <v>1031250</v>
      </c>
      <c r="J46" s="40"/>
      <c r="K46" s="40">
        <v>1049077.32</v>
      </c>
      <c r="L46" s="40">
        <v>200000</v>
      </c>
      <c r="M46" s="40">
        <v>450000</v>
      </c>
      <c r="N46" s="40">
        <v>294672.68</v>
      </c>
      <c r="O46" s="40"/>
      <c r="P46" s="40"/>
      <c r="Q46" s="40"/>
      <c r="R46" s="40"/>
    </row>
    <row r="47" spans="1:18" s="47" customFormat="1" ht="49.25" customHeight="1" x14ac:dyDescent="0.35">
      <c r="A47" s="38" t="s">
        <v>208</v>
      </c>
      <c r="B47" s="38" t="s">
        <v>101</v>
      </c>
      <c r="C47" s="38" t="s">
        <v>92</v>
      </c>
      <c r="D47" s="38" t="s">
        <v>93</v>
      </c>
      <c r="E47" s="38" t="s">
        <v>209</v>
      </c>
      <c r="F47" s="38" t="s">
        <v>210</v>
      </c>
      <c r="G47" s="39">
        <v>4200000</v>
      </c>
      <c r="H47" s="39">
        <v>4200000</v>
      </c>
      <c r="I47" s="39">
        <v>0</v>
      </c>
      <c r="J47" s="40"/>
      <c r="K47" s="40"/>
      <c r="L47" s="40">
        <v>1200000</v>
      </c>
      <c r="M47" s="40">
        <v>1260000</v>
      </c>
      <c r="N47" s="40">
        <v>1740000</v>
      </c>
      <c r="O47" s="40"/>
      <c r="P47" s="40"/>
      <c r="Q47" s="40"/>
      <c r="R47" s="40"/>
    </row>
    <row r="48" spans="1:18" s="41" customFormat="1" ht="49.25" customHeight="1" x14ac:dyDescent="0.35">
      <c r="A48" s="38" t="s">
        <v>221</v>
      </c>
      <c r="B48" s="38" t="s">
        <v>222</v>
      </c>
      <c r="C48" s="38" t="s">
        <v>92</v>
      </c>
      <c r="D48" s="38" t="s">
        <v>153</v>
      </c>
      <c r="E48" s="38" t="s">
        <v>223</v>
      </c>
      <c r="F48" s="38" t="s">
        <v>224</v>
      </c>
      <c r="G48" s="39">
        <v>12999000</v>
      </c>
      <c r="H48" s="39">
        <v>4034902.94</v>
      </c>
      <c r="I48" s="39">
        <v>8964097.0600000005</v>
      </c>
      <c r="J48" s="40"/>
      <c r="K48" s="40"/>
      <c r="L48" s="40"/>
      <c r="M48" s="40">
        <v>4034902.94</v>
      </c>
      <c r="N48" s="40"/>
      <c r="O48" s="40"/>
      <c r="P48" s="40"/>
      <c r="Q48" s="40"/>
      <c r="R48" s="40"/>
    </row>
    <row r="49" spans="1:18" s="45" customFormat="1" ht="49.25" customHeight="1" x14ac:dyDescent="0.35">
      <c r="A49" s="38" t="s">
        <v>15</v>
      </c>
      <c r="B49" s="38" t="s">
        <v>16</v>
      </c>
      <c r="C49" s="38" t="s">
        <v>17</v>
      </c>
      <c r="D49" s="38" t="s">
        <v>18</v>
      </c>
      <c r="E49" s="38" t="s">
        <v>19</v>
      </c>
      <c r="F49" s="38" t="s">
        <v>20</v>
      </c>
      <c r="G49" s="39">
        <v>2003229.69</v>
      </c>
      <c r="H49" s="39">
        <v>2003229.69</v>
      </c>
      <c r="I49" s="39">
        <v>0</v>
      </c>
      <c r="J49" s="40"/>
      <c r="K49" s="40">
        <v>495000</v>
      </c>
      <c r="L49" s="40">
        <v>1278000</v>
      </c>
      <c r="M49" s="40">
        <v>230229.69</v>
      </c>
      <c r="N49" s="40"/>
      <c r="O49" s="40"/>
      <c r="P49" s="40"/>
      <c r="Q49" s="40"/>
      <c r="R49" s="40"/>
    </row>
    <row r="50" spans="1:18" s="42" customFormat="1" ht="49.25" customHeight="1" x14ac:dyDescent="0.35">
      <c r="A50" s="38" t="s">
        <v>59</v>
      </c>
      <c r="B50" s="38" t="s">
        <v>60</v>
      </c>
      <c r="C50" s="38" t="s">
        <v>17</v>
      </c>
      <c r="D50" s="38" t="s">
        <v>18</v>
      </c>
      <c r="E50" s="38" t="s">
        <v>61</v>
      </c>
      <c r="F50" s="38" t="s">
        <v>62</v>
      </c>
      <c r="G50" s="39">
        <v>11000000</v>
      </c>
      <c r="H50" s="39">
        <v>8000000</v>
      </c>
      <c r="I50" s="39">
        <v>3000000</v>
      </c>
      <c r="J50" s="40"/>
      <c r="K50" s="40"/>
      <c r="L50" s="40">
        <v>1200000</v>
      </c>
      <c r="M50" s="40">
        <v>2800000</v>
      </c>
      <c r="N50" s="40">
        <v>2400000</v>
      </c>
      <c r="O50" s="40">
        <v>1600000</v>
      </c>
      <c r="P50" s="40"/>
      <c r="Q50" s="40"/>
      <c r="R50" s="40"/>
    </row>
    <row r="51" spans="1:18" s="42" customFormat="1" ht="57.75" customHeight="1" x14ac:dyDescent="0.35">
      <c r="A51" s="38" t="s">
        <v>64</v>
      </c>
      <c r="B51" s="38" t="s">
        <v>65</v>
      </c>
      <c r="C51" s="38" t="s">
        <v>66</v>
      </c>
      <c r="D51" s="38" t="s">
        <v>67</v>
      </c>
      <c r="E51" s="38" t="s">
        <v>48</v>
      </c>
      <c r="F51" s="38" t="s">
        <v>68</v>
      </c>
      <c r="G51" s="39">
        <v>3000000</v>
      </c>
      <c r="H51" s="39">
        <v>3000000</v>
      </c>
      <c r="I51" s="39">
        <v>0</v>
      </c>
      <c r="J51" s="40"/>
      <c r="K51" s="40">
        <v>100000</v>
      </c>
      <c r="L51" s="40">
        <v>1600000</v>
      </c>
      <c r="M51" s="40">
        <v>1100000</v>
      </c>
      <c r="N51" s="40">
        <v>200000</v>
      </c>
      <c r="O51" s="40"/>
      <c r="P51" s="40"/>
      <c r="Q51" s="40"/>
      <c r="R51" s="40"/>
    </row>
    <row r="52" spans="1:18" s="42" customFormat="1" ht="49.25" customHeight="1" x14ac:dyDescent="0.35">
      <c r="A52" s="38" t="s">
        <v>73</v>
      </c>
      <c r="B52" s="38" t="s">
        <v>74</v>
      </c>
      <c r="C52" s="38" t="s">
        <v>17</v>
      </c>
      <c r="D52" s="38" t="s">
        <v>18</v>
      </c>
      <c r="E52" s="38" t="s">
        <v>48</v>
      </c>
      <c r="F52" s="38" t="s">
        <v>75</v>
      </c>
      <c r="G52" s="39">
        <v>9320550</v>
      </c>
      <c r="H52" s="39">
        <v>9320550</v>
      </c>
      <c r="I52" s="39">
        <v>0</v>
      </c>
      <c r="J52" s="40"/>
      <c r="K52" s="40"/>
      <c r="L52" s="40">
        <v>1398083</v>
      </c>
      <c r="M52" s="40">
        <v>5126302</v>
      </c>
      <c r="N52" s="40">
        <v>2796165</v>
      </c>
      <c r="O52" s="40"/>
      <c r="P52" s="40"/>
      <c r="Q52" s="40"/>
      <c r="R52" s="40"/>
    </row>
    <row r="53" spans="1:18" s="42" customFormat="1" ht="49.25" customHeight="1" x14ac:dyDescent="0.35">
      <c r="A53" s="38" t="s">
        <v>82</v>
      </c>
      <c r="B53" s="38" t="s">
        <v>83</v>
      </c>
      <c r="C53" s="38" t="s">
        <v>17</v>
      </c>
      <c r="D53" s="38" t="s">
        <v>18</v>
      </c>
      <c r="E53" s="38" t="s">
        <v>84</v>
      </c>
      <c r="F53" s="38" t="s">
        <v>85</v>
      </c>
      <c r="G53" s="39">
        <v>10643586.6</v>
      </c>
      <c r="H53" s="39">
        <v>10643586.6</v>
      </c>
      <c r="I53" s="39">
        <v>0</v>
      </c>
      <c r="J53" s="40"/>
      <c r="K53" s="40"/>
      <c r="L53" s="40"/>
      <c r="M53" s="40">
        <v>1596538</v>
      </c>
      <c r="N53" s="40">
        <v>3725255</v>
      </c>
      <c r="O53" s="40">
        <v>3193076</v>
      </c>
      <c r="P53" s="40">
        <v>2128717.6</v>
      </c>
      <c r="Q53" s="40"/>
      <c r="R53" s="40"/>
    </row>
    <row r="54" spans="1:18" s="42" customFormat="1" ht="49.25" customHeight="1" x14ac:dyDescent="0.35">
      <c r="A54" s="38" t="s">
        <v>104</v>
      </c>
      <c r="B54" s="38" t="s">
        <v>105</v>
      </c>
      <c r="C54" s="38" t="s">
        <v>106</v>
      </c>
      <c r="D54" s="38" t="s">
        <v>107</v>
      </c>
      <c r="E54" s="38" t="s">
        <v>48</v>
      </c>
      <c r="F54" s="38" t="s">
        <v>108</v>
      </c>
      <c r="G54" s="39">
        <v>9500000</v>
      </c>
      <c r="H54" s="39">
        <v>9500000</v>
      </c>
      <c r="I54" s="39">
        <v>0</v>
      </c>
      <c r="J54" s="40"/>
      <c r="K54" s="40"/>
      <c r="L54" s="40"/>
      <c r="M54" s="40">
        <v>1425000</v>
      </c>
      <c r="N54" s="40">
        <v>3325000</v>
      </c>
      <c r="O54" s="40">
        <v>2850000</v>
      </c>
      <c r="P54" s="40">
        <v>1900000</v>
      </c>
      <c r="Q54" s="40"/>
      <c r="R54" s="40"/>
    </row>
    <row r="55" spans="1:18" s="42" customFormat="1" ht="49.25" customHeight="1" x14ac:dyDescent="0.35">
      <c r="A55" s="38" t="s">
        <v>160</v>
      </c>
      <c r="B55" s="38" t="s">
        <v>152</v>
      </c>
      <c r="C55" s="38" t="s">
        <v>17</v>
      </c>
      <c r="D55" s="38" t="s">
        <v>18</v>
      </c>
      <c r="E55" s="48"/>
      <c r="F55" s="38" t="s">
        <v>161</v>
      </c>
      <c r="G55" s="39">
        <v>11500000</v>
      </c>
      <c r="H55" s="39">
        <v>11500000</v>
      </c>
      <c r="I55" s="39">
        <v>0</v>
      </c>
      <c r="J55" s="40"/>
      <c r="K55" s="40"/>
      <c r="L55" s="40"/>
      <c r="M55" s="40"/>
      <c r="N55" s="40">
        <v>600000</v>
      </c>
      <c r="O55" s="40">
        <v>2300000</v>
      </c>
      <c r="P55" s="40">
        <v>2300000</v>
      </c>
      <c r="Q55" s="40">
        <v>6300000</v>
      </c>
      <c r="R55" s="40"/>
    </row>
    <row r="56" spans="1:18" s="42" customFormat="1" ht="49.25" customHeight="1" x14ac:dyDescent="0.35">
      <c r="A56" s="38" t="s">
        <v>162</v>
      </c>
      <c r="B56" s="38" t="s">
        <v>163</v>
      </c>
      <c r="C56" s="38" t="s">
        <v>66</v>
      </c>
      <c r="D56" s="38" t="s">
        <v>164</v>
      </c>
      <c r="E56" s="55" t="s">
        <v>417</v>
      </c>
      <c r="F56" s="38" t="s">
        <v>165</v>
      </c>
      <c r="G56" s="39">
        <v>11000000</v>
      </c>
      <c r="H56" s="39">
        <v>11000000</v>
      </c>
      <c r="I56" s="39">
        <v>0</v>
      </c>
      <c r="J56" s="40"/>
      <c r="K56" s="40"/>
      <c r="L56" s="40">
        <v>200000</v>
      </c>
      <c r="M56" s="40">
        <v>2400000</v>
      </c>
      <c r="N56" s="40">
        <v>3200000</v>
      </c>
      <c r="O56" s="40">
        <v>2200000</v>
      </c>
      <c r="P56" s="40">
        <v>2000000</v>
      </c>
      <c r="Q56" s="40">
        <v>1000000</v>
      </c>
      <c r="R56" s="40"/>
    </row>
    <row r="57" spans="1:18" s="42" customFormat="1" ht="63.75" customHeight="1" x14ac:dyDescent="0.35">
      <c r="A57" s="38" t="s">
        <v>177</v>
      </c>
      <c r="B57" s="38" t="s">
        <v>178</v>
      </c>
      <c r="C57" s="38" t="s">
        <v>17</v>
      </c>
      <c r="D57" s="38" t="s">
        <v>18</v>
      </c>
      <c r="E57" s="38" t="s">
        <v>179</v>
      </c>
      <c r="F57" s="38" t="s">
        <v>180</v>
      </c>
      <c r="G57" s="39">
        <v>2150000</v>
      </c>
      <c r="H57" s="39">
        <v>2150000</v>
      </c>
      <c r="I57" s="39">
        <v>0</v>
      </c>
      <c r="J57" s="40"/>
      <c r="K57" s="40"/>
      <c r="L57" s="40"/>
      <c r="M57" s="40">
        <v>537500</v>
      </c>
      <c r="N57" s="40">
        <v>1075000</v>
      </c>
      <c r="O57" s="40">
        <v>537500</v>
      </c>
      <c r="P57" s="40"/>
      <c r="Q57" s="40"/>
      <c r="R57" s="40"/>
    </row>
    <row r="58" spans="1:18" s="41" customFormat="1" ht="49.25" customHeight="1" x14ac:dyDescent="0.35">
      <c r="A58" s="38" t="s">
        <v>188</v>
      </c>
      <c r="B58" s="38" t="s">
        <v>189</v>
      </c>
      <c r="C58" s="38" t="s">
        <v>17</v>
      </c>
      <c r="D58" s="38" t="s">
        <v>18</v>
      </c>
      <c r="E58" s="55" t="s">
        <v>415</v>
      </c>
      <c r="F58" s="38" t="s">
        <v>190</v>
      </c>
      <c r="G58" s="39">
        <v>4373239.1900000004</v>
      </c>
      <c r="H58" s="39">
        <v>4373239.1900000004</v>
      </c>
      <c r="I58" s="39">
        <v>0</v>
      </c>
      <c r="J58" s="40"/>
      <c r="K58" s="40"/>
      <c r="L58" s="40">
        <v>437323.91</v>
      </c>
      <c r="M58" s="40">
        <v>1093309.79</v>
      </c>
      <c r="N58" s="40">
        <v>1311971.75</v>
      </c>
      <c r="O58" s="40">
        <v>1530633.74</v>
      </c>
      <c r="P58" s="40"/>
      <c r="Q58" s="40"/>
      <c r="R58" s="40"/>
    </row>
    <row r="59" spans="1:18" s="41" customFormat="1" ht="49.25" customHeight="1" x14ac:dyDescent="0.35">
      <c r="A59" s="38" t="s">
        <v>194</v>
      </c>
      <c r="B59" s="38" t="s">
        <v>105</v>
      </c>
      <c r="C59" s="38" t="s">
        <v>17</v>
      </c>
      <c r="D59" s="38" t="s">
        <v>18</v>
      </c>
      <c r="E59" s="38" t="s">
        <v>48</v>
      </c>
      <c r="F59" s="38" t="s">
        <v>195</v>
      </c>
      <c r="G59" s="39">
        <v>15000000</v>
      </c>
      <c r="H59" s="39">
        <v>15000000</v>
      </c>
      <c r="I59" s="39">
        <v>0</v>
      </c>
      <c r="J59" s="40"/>
      <c r="K59" s="40"/>
      <c r="L59" s="43">
        <v>1500000</v>
      </c>
      <c r="M59" s="43">
        <v>4600000</v>
      </c>
      <c r="N59" s="43">
        <v>4600000</v>
      </c>
      <c r="O59" s="43">
        <v>4300000</v>
      </c>
      <c r="P59" s="40"/>
      <c r="Q59" s="40"/>
      <c r="R59" s="40"/>
    </row>
    <row r="60" spans="1:18" s="47" customFormat="1" ht="55.5" customHeight="1" x14ac:dyDescent="0.35">
      <c r="A60" s="38" t="s">
        <v>198</v>
      </c>
      <c r="B60" s="38" t="s">
        <v>199</v>
      </c>
      <c r="C60" s="38" t="s">
        <v>17</v>
      </c>
      <c r="D60" s="38" t="s">
        <v>18</v>
      </c>
      <c r="E60" s="38" t="s">
        <v>48</v>
      </c>
      <c r="F60" s="38" t="s">
        <v>200</v>
      </c>
      <c r="G60" s="39">
        <v>3275000</v>
      </c>
      <c r="H60" s="39">
        <v>3275000</v>
      </c>
      <c r="I60" s="39">
        <v>0</v>
      </c>
      <c r="J60" s="40"/>
      <c r="K60" s="40"/>
      <c r="L60" s="40"/>
      <c r="M60" s="40">
        <v>1146250</v>
      </c>
      <c r="N60" s="40">
        <v>2128750</v>
      </c>
      <c r="O60" s="40"/>
      <c r="P60" s="40"/>
      <c r="Q60" s="40"/>
      <c r="R60" s="40"/>
    </row>
    <row r="61" spans="1:18" s="47" customFormat="1" ht="61.5" customHeight="1" x14ac:dyDescent="0.35">
      <c r="A61" s="38" t="s">
        <v>211</v>
      </c>
      <c r="B61" s="38" t="s">
        <v>212</v>
      </c>
      <c r="C61" s="38" t="s">
        <v>17</v>
      </c>
      <c r="D61" s="38" t="s">
        <v>18</v>
      </c>
      <c r="E61" s="38" t="s">
        <v>213</v>
      </c>
      <c r="F61" s="38" t="s">
        <v>214</v>
      </c>
      <c r="G61" s="39">
        <v>1450000</v>
      </c>
      <c r="H61" s="39">
        <v>1450000</v>
      </c>
      <c r="I61" s="39">
        <v>0</v>
      </c>
      <c r="J61" s="40"/>
      <c r="K61" s="40"/>
      <c r="L61" s="40">
        <v>814093</v>
      </c>
      <c r="M61" s="40">
        <v>490907</v>
      </c>
      <c r="N61" s="40">
        <v>145000</v>
      </c>
      <c r="O61" s="40"/>
      <c r="P61" s="40"/>
      <c r="Q61" s="40"/>
      <c r="R61" s="40"/>
    </row>
    <row r="62" spans="1:18" s="47" customFormat="1" ht="63.75" customHeight="1" x14ac:dyDescent="0.35">
      <c r="A62" s="38" t="s">
        <v>215</v>
      </c>
      <c r="B62" s="38" t="s">
        <v>216</v>
      </c>
      <c r="C62" s="38" t="s">
        <v>106</v>
      </c>
      <c r="D62" s="38" t="s">
        <v>107</v>
      </c>
      <c r="E62" s="38" t="s">
        <v>48</v>
      </c>
      <c r="F62" s="38" t="s">
        <v>217</v>
      </c>
      <c r="G62" s="39">
        <v>7606500</v>
      </c>
      <c r="H62" s="39">
        <v>1706960</v>
      </c>
      <c r="I62" s="39">
        <v>5899540</v>
      </c>
      <c r="J62" s="40"/>
      <c r="K62" s="40"/>
      <c r="L62" s="40"/>
      <c r="M62" s="40">
        <v>853480</v>
      </c>
      <c r="N62" s="40">
        <v>853480</v>
      </c>
      <c r="O62" s="40"/>
      <c r="P62" s="40"/>
      <c r="Q62" s="40"/>
      <c r="R62" s="40"/>
    </row>
    <row r="63" spans="1:18" s="41" customFormat="1" ht="61.5" customHeight="1" x14ac:dyDescent="0.35">
      <c r="A63" s="38" t="s">
        <v>218</v>
      </c>
      <c r="B63" s="38" t="s">
        <v>219</v>
      </c>
      <c r="C63" s="38" t="s">
        <v>17</v>
      </c>
      <c r="D63" s="38" t="s">
        <v>18</v>
      </c>
      <c r="E63" s="38" t="s">
        <v>48</v>
      </c>
      <c r="F63" s="38" t="s">
        <v>220</v>
      </c>
      <c r="G63" s="39">
        <v>10885074.140000001</v>
      </c>
      <c r="H63" s="39">
        <v>10885074.140000001</v>
      </c>
      <c r="I63" s="39">
        <v>0</v>
      </c>
      <c r="J63" s="40"/>
      <c r="K63" s="40"/>
      <c r="L63" s="40">
        <v>1632761</v>
      </c>
      <c r="M63" s="40">
        <v>5986791</v>
      </c>
      <c r="N63" s="40">
        <v>3265522.14</v>
      </c>
      <c r="P63" s="40"/>
      <c r="Q63" s="40"/>
      <c r="R63" s="40"/>
    </row>
    <row r="64" spans="1:18" s="41" customFormat="1" ht="74.25" customHeight="1" x14ac:dyDescent="0.35">
      <c r="A64" s="38" t="s">
        <v>225</v>
      </c>
      <c r="B64" s="38" t="s">
        <v>105</v>
      </c>
      <c r="C64" s="38" t="s">
        <v>17</v>
      </c>
      <c r="D64" s="38" t="s">
        <v>18</v>
      </c>
      <c r="E64" s="38" t="s">
        <v>48</v>
      </c>
      <c r="F64" s="38" t="s">
        <v>226</v>
      </c>
      <c r="G64" s="39">
        <v>47420379.609999999</v>
      </c>
      <c r="H64" s="39">
        <v>47420379.609999999</v>
      </c>
      <c r="I64" s="39">
        <v>0</v>
      </c>
      <c r="J64" s="40"/>
      <c r="K64" s="40"/>
      <c r="L64" s="40">
        <v>1000000</v>
      </c>
      <c r="M64" s="40">
        <v>6420379.6100000003</v>
      </c>
      <c r="N64" s="40">
        <v>8000000</v>
      </c>
      <c r="O64" s="40">
        <v>8000000</v>
      </c>
      <c r="P64" s="40">
        <v>8000000</v>
      </c>
      <c r="Q64" s="40">
        <v>8000000</v>
      </c>
      <c r="R64" s="40">
        <v>8000000</v>
      </c>
    </row>
    <row r="65" spans="1:18" s="41" customFormat="1" ht="65.25" customHeight="1" x14ac:dyDescent="0.35">
      <c r="A65" s="38" t="s">
        <v>235</v>
      </c>
      <c r="B65" s="38" t="s">
        <v>236</v>
      </c>
      <c r="C65" s="38" t="s">
        <v>17</v>
      </c>
      <c r="D65" s="38" t="s">
        <v>18</v>
      </c>
      <c r="E65" s="48"/>
      <c r="F65" s="38" t="s">
        <v>237</v>
      </c>
      <c r="G65" s="39">
        <v>8000000</v>
      </c>
      <c r="H65" s="39">
        <v>8000000</v>
      </c>
      <c r="I65" s="39">
        <v>0</v>
      </c>
      <c r="J65" s="40"/>
      <c r="K65" s="40"/>
      <c r="L65" s="40"/>
      <c r="M65" s="40"/>
      <c r="N65" s="40">
        <v>400000</v>
      </c>
      <c r="O65" s="40">
        <v>1200000</v>
      </c>
      <c r="P65" s="40">
        <v>2400000</v>
      </c>
      <c r="Q65" s="40">
        <v>4000000</v>
      </c>
      <c r="R65" s="40"/>
    </row>
    <row r="66" spans="1:18" s="41" customFormat="1" ht="65.25" customHeight="1" x14ac:dyDescent="0.35">
      <c r="A66" s="38" t="s">
        <v>240</v>
      </c>
      <c r="B66" s="38" t="s">
        <v>241</v>
      </c>
      <c r="C66" s="38" t="s">
        <v>66</v>
      </c>
      <c r="D66" s="38" t="s">
        <v>164</v>
      </c>
      <c r="E66" s="38" t="s">
        <v>416</v>
      </c>
      <c r="F66" s="38" t="s">
        <v>242</v>
      </c>
      <c r="G66" s="39">
        <v>34273909.399999999</v>
      </c>
      <c r="H66" s="39">
        <v>34273909.399999999</v>
      </c>
      <c r="I66" s="39">
        <v>0</v>
      </c>
      <c r="J66" s="40"/>
      <c r="K66" s="40"/>
      <c r="L66" s="40">
        <v>300000</v>
      </c>
      <c r="M66" s="40">
        <v>5000000</v>
      </c>
      <c r="N66" s="40">
        <v>5000000</v>
      </c>
      <c r="O66" s="40">
        <v>7000000</v>
      </c>
      <c r="P66" s="40">
        <v>7000000</v>
      </c>
      <c r="Q66" s="40">
        <v>7000000</v>
      </c>
      <c r="R66" s="40">
        <v>2973909.3999999985</v>
      </c>
    </row>
    <row r="67" spans="1:18" s="41" customFormat="1" ht="49.25" customHeight="1" x14ac:dyDescent="0.35">
      <c r="A67" s="38" t="s">
        <v>254</v>
      </c>
      <c r="B67" s="38" t="s">
        <v>255</v>
      </c>
      <c r="C67" s="38" t="s">
        <v>106</v>
      </c>
      <c r="D67" s="38" t="s">
        <v>256</v>
      </c>
      <c r="E67" s="38"/>
      <c r="F67" s="38" t="s">
        <v>257</v>
      </c>
      <c r="G67" s="39">
        <v>2000000</v>
      </c>
      <c r="H67" s="39">
        <v>1000000</v>
      </c>
      <c r="I67" s="39">
        <v>1000000</v>
      </c>
      <c r="J67" s="40"/>
      <c r="K67" s="40"/>
      <c r="L67" s="40"/>
      <c r="M67" s="40">
        <v>100000</v>
      </c>
      <c r="N67" s="40">
        <v>400000</v>
      </c>
      <c r="O67" s="40">
        <v>500000</v>
      </c>
      <c r="P67" s="40"/>
      <c r="Q67" s="40"/>
      <c r="R67" s="40"/>
    </row>
    <row r="68" spans="1:18" s="41" customFormat="1" ht="49.25" customHeight="1" x14ac:dyDescent="0.35">
      <c r="A68" s="38" t="s">
        <v>260</v>
      </c>
      <c r="B68" s="38" t="s">
        <v>255</v>
      </c>
      <c r="C68" s="38" t="s">
        <v>106</v>
      </c>
      <c r="D68" s="38" t="s">
        <v>256</v>
      </c>
      <c r="E68" s="38"/>
      <c r="F68" s="38" t="s">
        <v>261</v>
      </c>
      <c r="G68" s="46">
        <v>3275000</v>
      </c>
      <c r="H68" s="46">
        <v>3275000</v>
      </c>
      <c r="I68" s="37"/>
      <c r="J68" s="40"/>
      <c r="K68" s="40"/>
      <c r="L68" s="40">
        <v>400000</v>
      </c>
      <c r="M68" s="40">
        <v>1875000</v>
      </c>
      <c r="N68" s="40">
        <v>1000000</v>
      </c>
      <c r="O68" s="40"/>
      <c r="P68" s="40"/>
      <c r="Q68" s="40"/>
      <c r="R68" s="40"/>
    </row>
    <row r="69" spans="1:18" s="41" customFormat="1" ht="49.25" customHeight="1" x14ac:dyDescent="0.35">
      <c r="A69" s="38" t="s">
        <v>231</v>
      </c>
      <c r="B69" s="38" t="s">
        <v>152</v>
      </c>
      <c r="C69" s="38" t="s">
        <v>232</v>
      </c>
      <c r="D69" s="38" t="s">
        <v>233</v>
      </c>
      <c r="E69" s="38" t="s">
        <v>48</v>
      </c>
      <c r="F69" s="38" t="s">
        <v>234</v>
      </c>
      <c r="G69" s="39">
        <v>22000000</v>
      </c>
      <c r="H69" s="39">
        <v>22000000</v>
      </c>
      <c r="I69" s="39">
        <v>0</v>
      </c>
      <c r="J69" s="40"/>
      <c r="K69" s="40"/>
      <c r="L69" s="40">
        <v>2000000</v>
      </c>
      <c r="M69" s="40">
        <v>4000000</v>
      </c>
      <c r="N69" s="40">
        <v>3200000</v>
      </c>
      <c r="O69" s="40">
        <v>3200000</v>
      </c>
      <c r="P69" s="40">
        <v>3200000</v>
      </c>
      <c r="Q69" s="40">
        <v>3200000</v>
      </c>
      <c r="R69" s="40">
        <v>3200000</v>
      </c>
    </row>
    <row r="70" spans="1:18" ht="32.25" customHeight="1" x14ac:dyDescent="0.45">
      <c r="H70" s="21"/>
      <c r="K70" s="54">
        <f>SUM(K4:K69)</f>
        <v>26100591.57</v>
      </c>
      <c r="L70" s="54">
        <f t="shared" ref="L70:R70" si="0">SUM(L4:L69)</f>
        <v>54836351.816999994</v>
      </c>
      <c r="M70" s="54">
        <f t="shared" si="0"/>
        <v>118976681.71000001</v>
      </c>
      <c r="N70" s="54">
        <f t="shared" si="0"/>
        <v>147272635.023</v>
      </c>
      <c r="O70" s="54">
        <f t="shared" si="0"/>
        <v>186693609.74000001</v>
      </c>
      <c r="P70" s="54">
        <f t="shared" si="0"/>
        <v>146194443.85999998</v>
      </c>
      <c r="Q70" s="54">
        <f t="shared" si="0"/>
        <v>93130000</v>
      </c>
      <c r="R70" s="54">
        <f t="shared" si="0"/>
        <v>44073909.399999999</v>
      </c>
    </row>
  </sheetData>
  <autoFilter ref="A3:R70" xr:uid="{00000000-0009-0000-0000-000004000000}"/>
  <mergeCells count="1">
    <mergeCell ref="A2:R2"/>
  </mergeCells>
  <conditionalFormatting sqref="F4">
    <cfRule type="duplicateValues" dxfId="7" priority="7"/>
  </conditionalFormatting>
  <conditionalFormatting sqref="F5:F8">
    <cfRule type="duplicateValues" dxfId="6" priority="6"/>
  </conditionalFormatting>
  <conditionalFormatting sqref="F9:F13">
    <cfRule type="duplicateValues" dxfId="5" priority="5"/>
  </conditionalFormatting>
  <conditionalFormatting sqref="F14:F22">
    <cfRule type="duplicateValues" dxfId="4" priority="4"/>
  </conditionalFormatting>
  <conditionalFormatting sqref="F23">
    <cfRule type="duplicateValues" dxfId="3" priority="3"/>
  </conditionalFormatting>
  <conditionalFormatting sqref="F24:F27">
    <cfRule type="duplicateValues" dxfId="2" priority="2"/>
  </conditionalFormatting>
  <conditionalFormatting sqref="F28:F48">
    <cfRule type="duplicateValues" dxfId="1" priority="1"/>
  </conditionalFormatting>
  <conditionalFormatting sqref="F49:F69">
    <cfRule type="duplicateValues" dxfId="0" priority="159"/>
  </conditionalFormatting>
  <pageMargins left="0.31496062992125984" right="0.23622047244094491" top="0.74803149606299213" bottom="0.74803149606299213" header="0.51181102362204722" footer="0.51181102362204722"/>
  <pageSetup paperSize="8" scale="50" firstPageNumber="0" fitToHeight="0" orientation="landscape" r:id="rId1"/>
  <ignoredErrors>
    <ignoredError sqref="L70:R7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5" ma:contentTypeDescription="Creare un nuovo documento." ma:contentTypeScope="" ma:versionID="0a393c2842b15a16a72d75237ce87113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8c4364a7d592d546f388e14a3f0742f1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CC8FB1-7061-4A1E-A4BD-8EABB90D278F}">
  <ds:schemaRefs>
    <ds:schemaRef ds:uri="http://purl.org/dc/elements/1.1/"/>
    <ds:schemaRef ds:uri="http://schemas.microsoft.com/office/2006/metadata/properties"/>
    <ds:schemaRef ds:uri="3b0d13af-778a-4999-a53a-9a4892815d2e"/>
    <ds:schemaRef ds:uri="b8e9ecd3-49dc-4355-a3de-944263e3bf6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B4B862B-828B-436A-9735-05E07EF575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78B2DF-6AA2-49AD-AD17-A578B8C5E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7</vt:i4>
      </vt:variant>
    </vt:vector>
  </HeadingPairs>
  <TitlesOfParts>
    <vt:vector size="12" baseType="lpstr">
      <vt:lpstr>Tabella articolo 3</vt:lpstr>
      <vt:lpstr>AllegatoA1_Crono_procedurale</vt:lpstr>
      <vt:lpstr>Allegato A2_Anticipazioni</vt:lpstr>
      <vt:lpstr>Allegato B1_PianoFin_Accordo</vt:lpstr>
      <vt:lpstr>Allegato B2_PianoFin_Interv</vt:lpstr>
      <vt:lpstr>'Allegato A2_Anticipazioni'!Area_stampa</vt:lpstr>
      <vt:lpstr>'Allegato B1_PianoFin_Accordo'!Area_stampa</vt:lpstr>
      <vt:lpstr>'Allegato B2_PianoFin_Interv'!Area_stampa</vt:lpstr>
      <vt:lpstr>AllegatoA1_Crono_procedurale!Area_stampa</vt:lpstr>
      <vt:lpstr>'Tabella articolo 3'!Area_stampa</vt:lpstr>
      <vt:lpstr>'Allegato A2_Anticipazioni'!Titoli_stampa</vt:lpstr>
      <vt:lpstr>'Allegato B2_PianoFin_Interv'!Titoli_stampa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ACT</dc:creator>
  <cp:keywords/>
  <dc:description/>
  <cp:lastModifiedBy>Tea Ivanisevic</cp:lastModifiedBy>
  <cp:revision>14</cp:revision>
  <cp:lastPrinted>2025-06-27T13:49:58Z</cp:lastPrinted>
  <dcterms:created xsi:type="dcterms:W3CDTF">2023-09-05T16:06:19Z</dcterms:created>
  <dcterms:modified xsi:type="dcterms:W3CDTF">2025-06-27T13:50:13Z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2023-11-06T10:58:52Z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759e74fd-e44d-409e-aea2-43bc96ec0789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Order">
    <vt:r8>8381400</vt:r8>
  </property>
</Properties>
</file>