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PNRR\Monitoraggio quota Sud\2022-06\Bozze relazioni\Versione finale\"/>
    </mc:Choice>
  </mc:AlternateContent>
  <xr:revisionPtr revIDLastSave="0" documentId="13_ncr:1_{1B11916F-A3FE-4C48-8D6D-E0977EF5354D}" xr6:coauthVersionLast="46" xr6:coauthVersionMax="46" xr10:uidLastSave="{00000000-0000-0000-0000-000000000000}"/>
  <bookViews>
    <workbookView xWindow="-108" yWindow="-108" windowWidth="23256" windowHeight="12576" tabRatio="500" firstSheet="19" activeTab="24" xr2:uid="{00000000-000D-0000-FFFF-FFFF00000000}"/>
  </bookViews>
  <sheets>
    <sheet name="Indice" sheetId="9" r:id="rId1"/>
    <sheet name="Tabella 1" sheetId="28" r:id="rId2"/>
    <sheet name="Tabella 2" sheetId="2" r:id="rId3"/>
    <sheet name="Tabella 3" sheetId="3" r:id="rId4"/>
    <sheet name="Tabella 4" sheetId="4" r:id="rId5"/>
    <sheet name="Tabella 5" sheetId="5" r:id="rId6"/>
    <sheet name="Tabella 6" sheetId="6" r:id="rId7"/>
    <sheet name="Tabella 7" sheetId="7" r:id="rId8"/>
    <sheet name="1.MinPA" sheetId="10" r:id="rId9"/>
    <sheet name="2.Min.Giustizia" sheetId="11" r:id="rId10"/>
    <sheet name="3.DTD" sheetId="12" r:id="rId11"/>
    <sheet name="4.MISE" sheetId="27" r:id="rId12"/>
    <sheet name="5.MAECI" sheetId="14" r:id="rId13"/>
    <sheet name="6.MinCultura" sheetId="15" r:id="rId14"/>
    <sheet name="7.MinTurismo" sheetId="16" r:id="rId15"/>
    <sheet name="8.MITE" sheetId="17" r:id="rId16"/>
    <sheet name="9.MIPAFF" sheetId="18" r:id="rId17"/>
    <sheet name="10.MiMS" sheetId="19" r:id="rId18"/>
    <sheet name="11.Min.Istr." sheetId="20" r:id="rId19"/>
    <sheet name="12.MUR" sheetId="21" r:id="rId20"/>
    <sheet name="13.MLPS" sheetId="22" r:id="rId21"/>
    <sheet name="14.MinInt." sheetId="23" r:id="rId22"/>
    <sheet name="15.MinSud" sheetId="24" r:id="rId23"/>
    <sheet name="16.MinSalute" sheetId="25" r:id="rId24"/>
    <sheet name="17.Altre_amministrazioni" sheetId="26" r:id="rId25"/>
    <sheet name="Sheet1" sheetId="8" state="hidden" r:id="rId26"/>
  </sheets>
  <definedNames>
    <definedName name="_ftn1" localSheetId="0">Indice!$A$2806</definedName>
    <definedName name="_ftn10" localSheetId="0">Indice!$A$2815</definedName>
    <definedName name="_ftn100" localSheetId="0">Indice!$A$2929</definedName>
    <definedName name="_ftn101" localSheetId="0">Indice!$A$2930</definedName>
    <definedName name="_ftn102" localSheetId="0">Indice!$A$2931</definedName>
    <definedName name="_ftn103" localSheetId="0">Indice!$A$2932</definedName>
    <definedName name="_ftn104" localSheetId="0">Indice!$A$2934</definedName>
    <definedName name="_ftn106" localSheetId="0">Indice!$A$2936</definedName>
    <definedName name="_ftn107" localSheetId="0">Indice!$A$2937</definedName>
    <definedName name="_ftn108" localSheetId="0">Indice!$A$2938</definedName>
    <definedName name="_ftn109" localSheetId="0">Indice!$A$2939</definedName>
    <definedName name="_ftn11" localSheetId="0">Indice!$A$2816</definedName>
    <definedName name="_ftn110" localSheetId="0">Indice!$A$2940</definedName>
    <definedName name="_ftn111" localSheetId="0">Indice!$A$2941</definedName>
    <definedName name="_ftn118" localSheetId="0">Indice!$A$2948</definedName>
    <definedName name="_ftn119" localSheetId="0">Indice!$A$2949</definedName>
    <definedName name="_ftn12" localSheetId="0">Indice!$A$2817</definedName>
    <definedName name="_ftn120" localSheetId="0">Indice!$A$2950</definedName>
    <definedName name="_ftn121" localSheetId="0">Indice!$A$2951</definedName>
    <definedName name="_ftn122" localSheetId="0">Indice!$A$2952</definedName>
    <definedName name="_ftn123" localSheetId="0">Indice!$A$2953</definedName>
    <definedName name="_ftn124" localSheetId="0">Indice!$A$2954</definedName>
    <definedName name="_ftn125" localSheetId="0">Indice!$A$2955</definedName>
    <definedName name="_ftn126" localSheetId="0">Indice!$A$2956</definedName>
    <definedName name="_ftn127" localSheetId="0">Indice!$A$2957</definedName>
    <definedName name="_ftn128" localSheetId="0">Indice!$A$2958</definedName>
    <definedName name="_ftn13" localSheetId="0">Indice!$A$2818</definedName>
    <definedName name="_ftn14" localSheetId="0">Indice!$A$2819</definedName>
    <definedName name="_ftn15" localSheetId="0">Indice!$A$2820</definedName>
    <definedName name="_ftn16" localSheetId="0">Indice!$A$2821</definedName>
    <definedName name="_ftn17" localSheetId="0">Indice!$A$2822</definedName>
    <definedName name="_ftn18" localSheetId="0">Indice!$A$2824</definedName>
    <definedName name="_ftn19" localSheetId="0">Indice!$A$2826</definedName>
    <definedName name="_ftn2" localSheetId="0">Indice!$A$2807</definedName>
    <definedName name="_ftn21" localSheetId="0">Indice!$A$2828</definedName>
    <definedName name="_ftn22" localSheetId="0">Indice!$A$2833</definedName>
    <definedName name="_ftn23" localSheetId="0">Indice!$A$2834</definedName>
    <definedName name="_ftn24" localSheetId="0">Indice!$A$2835</definedName>
    <definedName name="_ftn25" localSheetId="0">Indice!$A$2836</definedName>
    <definedName name="_ftn26" localSheetId="0">Indice!$A$2837</definedName>
    <definedName name="_ftn27" localSheetId="0">Indice!$A$2838</definedName>
    <definedName name="_ftn28" localSheetId="0">Indice!$A$2839</definedName>
    <definedName name="_ftn29" localSheetId="0">Indice!$A$2840</definedName>
    <definedName name="_ftn3" localSheetId="0">Indice!$A$2808</definedName>
    <definedName name="_ftn31" localSheetId="0">Indice!$A$2842</definedName>
    <definedName name="_ftn34" localSheetId="0">Indice!$A$2845</definedName>
    <definedName name="_ftn35" localSheetId="0">Indice!$A$2846</definedName>
    <definedName name="_ftn36" localSheetId="0">Indice!$A$2847</definedName>
    <definedName name="_ftn37" localSheetId="0">Indice!$A$2848</definedName>
    <definedName name="_ftn38" localSheetId="0">Indice!$A$2849</definedName>
    <definedName name="_ftn39" localSheetId="0">Indice!$A$2850</definedName>
    <definedName name="_ftn4" localSheetId="0">Indice!$A$2809</definedName>
    <definedName name="_ftn40" localSheetId="0">Indice!$A$2851</definedName>
    <definedName name="_ftn41" localSheetId="0">Indice!$A$2852</definedName>
    <definedName name="_ftn42" localSheetId="0">Indice!$A$2853</definedName>
    <definedName name="_ftn43" localSheetId="0">Indice!$A$2854</definedName>
    <definedName name="_ftn44" localSheetId="0">Indice!$A$2855</definedName>
    <definedName name="_ftn46" localSheetId="0">Indice!$A$2857</definedName>
    <definedName name="_ftn47" localSheetId="0">Indice!$A$2858</definedName>
    <definedName name="_ftn48" localSheetId="0">Indice!$A$2859</definedName>
    <definedName name="_ftn49" localSheetId="0">Indice!$A$2860</definedName>
    <definedName name="_ftn5" localSheetId="0">Indice!$A$2810</definedName>
    <definedName name="_ftn50" localSheetId="0">Indice!$A$2861</definedName>
    <definedName name="_ftn51" localSheetId="0">Indice!$A$2862</definedName>
    <definedName name="_ftn53" localSheetId="0">Indice!$A$2864</definedName>
    <definedName name="_ftn54" localSheetId="0">Indice!$A$2865</definedName>
    <definedName name="_ftn55" localSheetId="0">Indice!$A$2866</definedName>
    <definedName name="_ftn57" localSheetId="0">Indice!$A$2868</definedName>
    <definedName name="_ftn58" localSheetId="0">Indice!$A$2869</definedName>
    <definedName name="_ftn59" localSheetId="0">Indice!$A$2870</definedName>
    <definedName name="_ftn6" localSheetId="0">Indice!$A$2811</definedName>
    <definedName name="_ftn67" localSheetId="0">Indice!$A$2880</definedName>
    <definedName name="_ftn68" localSheetId="0">Indice!$A$2881</definedName>
    <definedName name="_ftn69" localSheetId="0">Indice!$A$2882</definedName>
    <definedName name="_ftn7" localSheetId="0">Indice!$A$2812</definedName>
    <definedName name="_ftn70" localSheetId="0">Indice!$A$2883</definedName>
    <definedName name="_ftn71" localSheetId="0">Indice!$A$2884</definedName>
    <definedName name="_ftn72" localSheetId="0">Indice!$A$2885</definedName>
    <definedName name="_ftn73" localSheetId="0">Indice!$A$2886</definedName>
    <definedName name="_ftn74" localSheetId="0">Indice!$A$2887</definedName>
    <definedName name="_ftn75" localSheetId="0">Indice!$A$2888</definedName>
    <definedName name="_ftn76" localSheetId="0">Indice!$A$2889</definedName>
    <definedName name="_ftn8" localSheetId="0">Indice!$A$2813</definedName>
    <definedName name="_ftn83" localSheetId="0">Indice!$A$2896</definedName>
    <definedName name="_ftn84" localSheetId="0">Indice!$A$2901</definedName>
    <definedName name="_ftn86" localSheetId="0">Indice!$A$2908</definedName>
    <definedName name="_ftn87" localSheetId="0">Indice!$A$2909</definedName>
    <definedName name="_ftn88" localSheetId="0">Indice!$A$2911</definedName>
    <definedName name="_ftn89" localSheetId="0">Indice!$A$2912</definedName>
    <definedName name="_ftn9" localSheetId="0">Indice!$A$2814</definedName>
    <definedName name="_ftn90" localSheetId="0">Indice!$A$2914</definedName>
    <definedName name="_ftn91" localSheetId="0">Indice!$A$2915</definedName>
    <definedName name="_ftn92" localSheetId="0">Indice!$A$2917</definedName>
    <definedName name="_ftn93" localSheetId="0">Indice!$A$2919</definedName>
    <definedName name="_ftn94" localSheetId="0">Indice!$A$2922</definedName>
    <definedName name="_ftn95" localSheetId="0">Indice!$A$2923</definedName>
    <definedName name="_ftn96" localSheetId="0">Indice!$A$2924</definedName>
    <definedName name="_ftn97" localSheetId="0">Indice!$A$2925</definedName>
    <definedName name="_ftn99" localSheetId="0">Indice!$A$2927</definedName>
    <definedName name="_ftnref1" localSheetId="0">Indice!$A$17</definedName>
    <definedName name="_ftnref106" localSheetId="0">Indice!$A$2098</definedName>
    <definedName name="_ftnref111" localSheetId="0">Indice!$A$2251</definedName>
    <definedName name="_ftnref112" localSheetId="0">Indice!$A$2369</definedName>
    <definedName name="_ftnref113" localSheetId="0">Indice!$A$2371</definedName>
    <definedName name="_ftnref114" localSheetId="0">Indice!$A$2375</definedName>
    <definedName name="_ftnref115" localSheetId="0">Indice!$A$2379</definedName>
    <definedName name="_ftnref116" localSheetId="0">Indice!$A$2413</definedName>
    <definedName name="_ftnref117" localSheetId="0">Indice!$A$2417</definedName>
    <definedName name="_ftnref118" localSheetId="0">Indice!$A$2464</definedName>
    <definedName name="_ftnref12" localSheetId="0">Indice!$A$229</definedName>
    <definedName name="_ftnref121" localSheetId="0">Indice!$A$2525</definedName>
    <definedName name="_ftnref122" localSheetId="0">Indice!$A$2532</definedName>
    <definedName name="_ftnref123" localSheetId="0">Indice!$A$2535</definedName>
    <definedName name="_ftnref124" localSheetId="0">Indice!$A$2550</definedName>
    <definedName name="_ftnref125" localSheetId="0">Indice!$A$2630</definedName>
    <definedName name="_ftnref126" localSheetId="0">Indice!$A$2653</definedName>
    <definedName name="_ftnref127" localSheetId="0">Indice!$A$2714</definedName>
    <definedName name="_ftnref128" localSheetId="0">Indice!$A$2715</definedName>
    <definedName name="_ftnref13" localSheetId="0">Indice!$A$286</definedName>
    <definedName name="_ftnref18" localSheetId="0">Indice!$A$389</definedName>
    <definedName name="_ftnref19" localSheetId="0">Indice!$A$464</definedName>
    <definedName name="_ftnref2" localSheetId="0">Indice!$A$21</definedName>
    <definedName name="_ftnref20" localSheetId="0">Indice!$A$519</definedName>
    <definedName name="_ftnref21" localSheetId="0">Indice!$A$526</definedName>
    <definedName name="_ftnref22" localSheetId="0">Indice!$A$530</definedName>
    <definedName name="_ftnref23" localSheetId="0">Indice!$A$531</definedName>
    <definedName name="_ftnref24" localSheetId="0">Indice!$A$646</definedName>
    <definedName name="_ftnref25" localSheetId="0">Indice!$A$689</definedName>
    <definedName name="_ftnref26" localSheetId="0">Indice!$A$690</definedName>
    <definedName name="_ftnref29" localSheetId="0">Indice!$A$723</definedName>
    <definedName name="_ftnref3" localSheetId="0">Indice!#REF!</definedName>
    <definedName name="_ftnref30" localSheetId="0">Indice!$A$749</definedName>
    <definedName name="_ftnref31" localSheetId="0">Indice!$A$756</definedName>
    <definedName name="_ftnref32" localSheetId="0">Indice!$A$758</definedName>
    <definedName name="_ftnref33" localSheetId="0">Indice!$A$764</definedName>
    <definedName name="_ftnref34" localSheetId="0">Indice!$A$772</definedName>
    <definedName name="_ftnref35" localSheetId="0">Indice!$A$804</definedName>
    <definedName name="_ftnref36" localSheetId="0">Indice!$A$817</definedName>
    <definedName name="_ftnref37" localSheetId="0">Indice!$A$822</definedName>
    <definedName name="_ftnref38" localSheetId="0">Indice!$A$830</definedName>
    <definedName name="_ftnref39" localSheetId="0">Indice!$A$831</definedName>
    <definedName name="_ftnref4" localSheetId="0">Indice!#REF!</definedName>
    <definedName name="_ftnref44" localSheetId="0">Indice!$A$929</definedName>
    <definedName name="_ftnref5" localSheetId="0">Indice!$A$39</definedName>
    <definedName name="_ftnref57" localSheetId="0">Indice!$A$935</definedName>
    <definedName name="_ftnref58" localSheetId="0">Indice!$A$1026</definedName>
    <definedName name="_ftnref59" localSheetId="0">Indice!$A$1060</definedName>
    <definedName name="_ftnref6" localSheetId="0">Indice!$A$88</definedName>
    <definedName name="_ftnref60" localSheetId="0">Indice!$A$1098</definedName>
    <definedName name="_ftnref61" localSheetId="0">Indice!$A$1108</definedName>
    <definedName name="_ftnref62" localSheetId="0">Indice!$A$1122</definedName>
    <definedName name="_ftnref63" localSheetId="0">Indice!$A$1125</definedName>
    <definedName name="_ftnref64" localSheetId="0">Indice!$A$1360</definedName>
    <definedName name="_ftnref65" localSheetId="0">Indice!$A$1363</definedName>
    <definedName name="_ftnref66" localSheetId="0">Indice!$A$1364</definedName>
    <definedName name="_ftnref69" localSheetId="0">Indice!$A$1558</definedName>
    <definedName name="_ftnref7" localSheetId="0">Indice!$A$132</definedName>
    <definedName name="_ftnref70" localSheetId="0">Indice!$A$1561</definedName>
    <definedName name="_ftnref71" localSheetId="0">Indice!$A$1568</definedName>
    <definedName name="_ftnref72" localSheetId="0">Indice!$A$1572</definedName>
    <definedName name="_ftnref73" localSheetId="0">Indice!$A$1575</definedName>
    <definedName name="_ftnref76" localSheetId="0">Indice!$A$1586</definedName>
    <definedName name="_ftnref77" localSheetId="0">Indice!$A$1753</definedName>
    <definedName name="_ftnref78" localSheetId="0">Indice!$A$1757</definedName>
    <definedName name="_ftnref79" localSheetId="0">Indice!$A$1761</definedName>
    <definedName name="_ftnref80" localSheetId="0">Indice!$A$1763</definedName>
    <definedName name="_ftnref81" localSheetId="0">Indice!$A$1765</definedName>
    <definedName name="_ftnref82" localSheetId="0">Indice!$A$1768</definedName>
    <definedName name="_ftnref83" localSheetId="0">Indice!$A$1770</definedName>
    <definedName name="_ftnref84" localSheetId="0">Indice!$A$1773</definedName>
    <definedName name="_ftnref85" localSheetId="0">Indice!$A$1776</definedName>
    <definedName name="_ftnref86" localSheetId="0">Indice!$A$1923</definedName>
    <definedName name="_ftnref89" localSheetId="0">Indice!$A$1928</definedName>
    <definedName name="_ftnref90" localSheetId="0">Indice!$A$1929</definedName>
    <definedName name="_ftnref91" localSheetId="0">Indice!$A$1933</definedName>
    <definedName name="_ftnref92" localSheetId="0">Indice!$A$1935</definedName>
    <definedName name="_ftnref93" localSheetId="0">Indice!$A$1937</definedName>
    <definedName name="_ftnref94" localSheetId="0">Indice!$A$1968</definedName>
    <definedName name="_ftnref95" localSheetId="0">Indice!$A$1978</definedName>
    <definedName name="_ftnref98" localSheetId="0">Indice!$A$2086</definedName>
    <definedName name="_ftnref99" localSheetId="0">Indice!$A$2089</definedName>
    <definedName name="_Hlk93488475" localSheetId="0">Indice!$A$720</definedName>
    <definedName name="_Hlk93567775" localSheetId="0">Indice!$A$2735</definedName>
    <definedName name="_Hlk93650773" localSheetId="0">Indice!$A$132</definedName>
    <definedName name="_Hlk93653434" localSheetId="0">Indice!$A$2224</definedName>
    <definedName name="_Hlk93678261" localSheetId="0">Indice!$A$1844</definedName>
    <definedName name="_Hlk94002949" localSheetId="0">Indice!$A$1422</definedName>
    <definedName name="_Hlk94006120" localSheetId="0">Indice!$A$1089</definedName>
    <definedName name="_Hlk94040098" localSheetId="0">Indice!$A$1504</definedName>
    <definedName name="_Hlk94545029" localSheetId="0">Indice!$A$1579</definedName>
    <definedName name="_Hlk94604388" localSheetId="0">Indice!$A$151</definedName>
    <definedName name="_Hlk94615227" localSheetId="0">Indice!$A$1975</definedName>
    <definedName name="_Hlk94789172" localSheetId="0">Indice!$A$1580</definedName>
    <definedName name="_Hlk94789493" localSheetId="0">Indice!$A$2544</definedName>
    <definedName name="_Hlk94789587" localSheetId="0">Indice!$A$2548</definedName>
    <definedName name="_Hlk94902409" localSheetId="0">Indice!$A$14</definedName>
    <definedName name="_Hlk95213928" localSheetId="0">Indice!$A$2523</definedName>
    <definedName name="_Hlk95278918" localSheetId="0">Indice!$A$694</definedName>
    <definedName name="_Hlk95279250" localSheetId="0">Indice!$A$2226</definedName>
    <definedName name="_Hlk95279508" localSheetId="0">Indice!$A$210</definedName>
    <definedName name="_Hlk95280873" localSheetId="0">Indice!$A$1938</definedName>
    <definedName name="_Hlk95280960" localSheetId="0">Indice!$A$1600</definedName>
    <definedName name="_Hlk95301924" localSheetId="0">Indice!$A$779</definedName>
    <definedName name="_Hlk95321809" localSheetId="0">Indice!$A$2198</definedName>
    <definedName name="_Hlk95341280" localSheetId="0">Indice!$A$2541</definedName>
    <definedName name="_Hlk95426320" localSheetId="0">Indice!$A$177</definedName>
    <definedName name="_Hlk95573366" localSheetId="0">Indice!$A$86</definedName>
    <definedName name="_Hlk95574677" localSheetId="0">Indice!$A$2377</definedName>
    <definedName name="_Hlk95667963" localSheetId="0">Indice!$A$1731</definedName>
    <definedName name="_Hlk95682368" localSheetId="0">Indice!$A$809</definedName>
    <definedName name="_Hlk95835833" localSheetId="0">Indice!$A$109</definedName>
    <definedName name="_Hlk95842517" localSheetId="0">Indice!$A$2317</definedName>
    <definedName name="_Hlk95903289" localSheetId="0">Indice!$A$2463</definedName>
    <definedName name="_Hlk95903732" localSheetId="0">Indice!$A$2216</definedName>
    <definedName name="_Hlk95916662" localSheetId="0">Indice!$A$2836</definedName>
    <definedName name="_Hlk95931981" localSheetId="0">Indice!$A$797</definedName>
    <definedName name="_Hlk95991463" localSheetId="0">Indice!$A$257</definedName>
    <definedName name="_Hlk96030967" localSheetId="0">Indice!$A$2842</definedName>
    <definedName name="_Hlk96096139" localSheetId="0">Indice!#REF!</definedName>
    <definedName name="_Hlk96096278" localSheetId="0">Indice!#REF!</definedName>
    <definedName name="_Hlk96103605" localSheetId="0">Indice!$A$1099</definedName>
    <definedName name="_Hlk96187978" localSheetId="0">Indice!$A$1737</definedName>
    <definedName name="_Hlk96188614" localSheetId="0">Indice!$A$1743</definedName>
    <definedName name="_Hlk96188669" localSheetId="0">Indice!$A$1744</definedName>
    <definedName name="_Hlk96199103" localSheetId="0">Indice!$A$1740</definedName>
    <definedName name="_Hlk96204657" localSheetId="0">Indice!$A$1741</definedName>
    <definedName name="_Hlk96206020" localSheetId="0">Indice!$A$1756</definedName>
    <definedName name="_Hlk96210002" localSheetId="0">Indice!$A$1764</definedName>
    <definedName name="_Hlk96210462" localSheetId="0">Indice!$A$1789</definedName>
    <definedName name="_Hlk96212483" localSheetId="0">Indice!$A$1773</definedName>
    <definedName name="_Hlk96212746" localSheetId="0">Indice!$A$1811</definedName>
    <definedName name="_Hlk96215451" localSheetId="0">Indice!$A$1693</definedName>
    <definedName name="_Hlk96215497" localSheetId="0">Indice!$A$1691</definedName>
    <definedName name="_Hlk96525002" localSheetId="0">Indice!$A$259</definedName>
    <definedName name="_Hlk96627039" localSheetId="0">Indice!$A$1100</definedName>
    <definedName name="_Hlk96699213" localSheetId="0">Indice!$A$326</definedName>
    <definedName name="_Hlk96701227" localSheetId="0">Indice!$A$317</definedName>
    <definedName name="_Hlk96701705" localSheetId="0">Indice!$A$358</definedName>
    <definedName name="_Hlk96701820" localSheetId="0">Indice!$A$375</definedName>
    <definedName name="_Hlk96701867" localSheetId="0">Indice!$A$365</definedName>
    <definedName name="_Hlk96703686" localSheetId="0">Indice!$A$342</definedName>
    <definedName name="_Hlk96706194" localSheetId="0">Indice!$A$776</definedName>
    <definedName name="_Hlk96717902" localSheetId="0">Indice!$A$381</definedName>
    <definedName name="_Hlk96718123" localSheetId="0">Indice!$A$341</definedName>
    <definedName name="_Hlk96721314" localSheetId="0">Indice!$A$393</definedName>
    <definedName name="_Hlk96793027" localSheetId="0">Indice!$A$535</definedName>
    <definedName name="_Hlk96793695" localSheetId="0">Indice!$A$495</definedName>
    <definedName name="_Hlk96945259" localSheetId="0">Indice!#REF!</definedName>
    <definedName name="_Hlk96958807" localSheetId="0">Indice!$A$986</definedName>
    <definedName name="_Hlk96961167" localSheetId="0">Indice!$A$2750</definedName>
    <definedName name="_Hlk96961315" localSheetId="0">Indice!$A$2704</definedName>
    <definedName name="_Hlk96961921" localSheetId="0">Indice!$A$2623</definedName>
    <definedName name="_Hlk96962047" localSheetId="0">Indice!$A$1363</definedName>
    <definedName name="_Hlk96962048" localSheetId="0">Indice!$A$114</definedName>
    <definedName name="_Hlk96962419" localSheetId="0">Indice!$A$654</definedName>
    <definedName name="_Hlk96963019" localSheetId="0">Indice!$A$2119</definedName>
    <definedName name="_Hlk96964228" localSheetId="0">Indice!$A$2155</definedName>
    <definedName name="_Hlk97031165" localSheetId="0">Indice!$A$24</definedName>
    <definedName name="_Toc93680404" localSheetId="0">Indice!$A$969</definedName>
    <definedName name="_Toc94103716" localSheetId="0">Indice!$A$1413</definedName>
    <definedName name="_Toc94103717" localSheetId="0">Indice!$A$1414</definedName>
    <definedName name="_Toc94103718" localSheetId="0">Indice!$A$175</definedName>
    <definedName name="_Toc94718336" localSheetId="0">Indice!$A$131</definedName>
    <definedName name="_Toc95153252" localSheetId="0">Indice!$A$665</definedName>
    <definedName name="_Toc95153253" localSheetId="0">Indice!$A$430</definedName>
    <definedName name="_Toc95153254" localSheetId="0">Indice!$A$496</definedName>
    <definedName name="_Toc95153255" localSheetId="0">Indice!$A$534</definedName>
    <definedName name="_Toc95302848" localSheetId="0">Indice!$A$1839</definedName>
    <definedName name="_Toc95302849" localSheetId="0">Indice!$A$1840</definedName>
    <definedName name="_Toc95302850" localSheetId="0">Indice!$A$1899</definedName>
    <definedName name="_Toc95302851" localSheetId="0">Indice!$A$207</definedName>
    <definedName name="_Toc95317236" localSheetId="0">Indice!$A$13</definedName>
    <definedName name="_Toc95317237" localSheetId="0">Indice!#REF!</definedName>
    <definedName name="_Toc95317238" localSheetId="0">Indice!$A$20</definedName>
    <definedName name="_Toc95317239" localSheetId="0">Indice!#REF!</definedName>
    <definedName name="_Toc95317240" localSheetId="0">Indice!#REF!</definedName>
    <definedName name="_Toc95398656" localSheetId="0">Indice!$A$666</definedName>
    <definedName name="_Toc95398658" localSheetId="0">Indice!$A$773</definedName>
    <definedName name="_Toc95412110" localSheetId="0">Indice!$A$2175</definedName>
    <definedName name="_Toc95412111" localSheetId="0">Indice!$A$2223</definedName>
    <definedName name="_Toc95489085" localSheetId="0">Indice!$A$2298</definedName>
    <definedName name="_Toc95489086" localSheetId="0">Indice!$A$2299</definedName>
    <definedName name="_Toc95489087" localSheetId="0">Indice!$A$2346</definedName>
    <definedName name="_Toc95489088" localSheetId="0">Indice!$A$2381</definedName>
    <definedName name="_Toc95575355" localSheetId="0">Indice!#REF!</definedName>
    <definedName name="_Toc95575356" localSheetId="0">Indice!#REF!</definedName>
    <definedName name="_Toc95575357" localSheetId="0">Indice!$A$70</definedName>
    <definedName name="_Toc95575358" localSheetId="0">Indice!$A$89</definedName>
    <definedName name="_Toc96102885" localSheetId="0">Indice!$A$1499</definedName>
    <definedName name="_Toc96102886" localSheetId="0">Indice!$A$1598</definedName>
    <definedName name="_Toc96102890" localSheetId="0">Indice!$A$2252</definedName>
    <definedName name="_Toc96102898" localSheetId="0">Indice!$A$2437</definedName>
    <definedName name="_Toc96102899" localSheetId="0">Indice!$A$2492</definedName>
    <definedName name="_Toc96102900" localSheetId="0">Indice!$A$2555</definedName>
    <definedName name="_Toc96276157" localSheetId="0">Indice!$A$258</definedName>
    <definedName name="_Toc96276158" localSheetId="0">Indice!$A$316</definedName>
    <definedName name="_Toc96276159" localSheetId="0">Indice!$A$348</definedName>
    <definedName name="_Toc97048082" localSheetId="0">Indice!$A$1625</definedName>
    <definedName name="_Toc97737165" localSheetId="0">Indice!#REF!</definedName>
    <definedName name="_Toc97737171" localSheetId="0">Indice!$A$113</definedName>
    <definedName name="_Toc97737172" localSheetId="0">Indice!$A$130</definedName>
    <definedName name="_Toc97737174" localSheetId="0">Indice!$A$176</definedName>
    <definedName name="_Toc97737176" localSheetId="0">Indice!$A$238</definedName>
    <definedName name="_Toc97737181" localSheetId="0">Indice!$A$401</definedName>
    <definedName name="_Toc97737182" localSheetId="0">Indice!$A$429</definedName>
    <definedName name="_Toc97737184" localSheetId="0">Indice!$A$497</definedName>
    <definedName name="_Toc97737186" localSheetId="0">Indice!$A$565</definedName>
    <definedName name="_Toc97737187" localSheetId="0">Indice!$A$595</definedName>
    <definedName name="_Toc97737188" localSheetId="0">Indice!$A$596</definedName>
    <definedName name="_Toc97737189" localSheetId="0">Indice!$A$630</definedName>
    <definedName name="_Toc97737190" localSheetId="0">Indice!$A$650</definedName>
    <definedName name="_Toc97737191" localSheetId="0">Indice!$A$652</definedName>
    <definedName name="_Toc97737193" localSheetId="0">Indice!$A$667</definedName>
    <definedName name="_Toc97737196" localSheetId="0">Indice!$A$839</definedName>
    <definedName name="_Toc97737197" localSheetId="0">Indice!$A$863</definedName>
    <definedName name="_Toc97737198" localSheetId="0">Indice!$A$864</definedName>
    <definedName name="_Toc97737199" localSheetId="0">Indice!$A$910</definedName>
    <definedName name="_Toc97737200" localSheetId="0">Indice!$A$950</definedName>
    <definedName name="_Toc97737201" localSheetId="0">Indice!$A$954</definedName>
    <definedName name="_Toc97737202" localSheetId="0">Indice!$A$970</definedName>
    <definedName name="_Toc97737203" localSheetId="0">Indice!$A$971</definedName>
    <definedName name="_Toc97737204" localSheetId="0">Indice!$A$1059</definedName>
    <definedName name="_Toc97737205" localSheetId="0">Indice!$A$1140</definedName>
    <definedName name="_Toc97737206" localSheetId="0">Indice!$A$1237</definedName>
    <definedName name="_Toc97737207" localSheetId="0">Indice!$A$1282</definedName>
    <definedName name="_Toc97737208" localSheetId="0">Indice!$A$1283</definedName>
    <definedName name="_Toc97737209" localSheetId="0">Indice!$A$1330</definedName>
    <definedName name="_Toc97737210" localSheetId="0">Indice!$A$1365</definedName>
    <definedName name="_Toc97737211" localSheetId="0">Indice!$A$1393</definedName>
    <definedName name="_Toc97737217" localSheetId="0">Indice!$A$1677</definedName>
    <definedName name="_Toc97737218" localSheetId="0">Indice!$A$1678</definedName>
    <definedName name="_Toc97737219" localSheetId="0">Indice!$A$1728</definedName>
    <definedName name="_Toc97737220" localSheetId="0">Indice!$A$1778</definedName>
    <definedName name="_Toc97737221" localSheetId="0">Indice!$A$1814</definedName>
    <definedName name="_Toc97737226" localSheetId="0">Indice!$A$1983</definedName>
    <definedName name="_Toc97737227" localSheetId="0">Indice!$A$2008</definedName>
    <definedName name="_Toc97737228" localSheetId="0">Indice!$A$2009</definedName>
    <definedName name="_Toc97737229" localSheetId="0">Indice!$A$2060</definedName>
    <definedName name="_Toc97737231" localSheetId="0">Indice!$A$2153</definedName>
    <definedName name="_Toc97737232" localSheetId="0">Indice!$A$2174</definedName>
    <definedName name="_Toc97737236" localSheetId="0">Indice!$A$2278</definedName>
    <definedName name="_Toc97737241" localSheetId="0">Indice!$A$2419</definedName>
    <definedName name="_Toc97737242" localSheetId="0">Indice!$A$2436</definedName>
    <definedName name="_Toc97737246" localSheetId="0">Indice!$A$2592</definedName>
    <definedName name="_Toc97737247" localSheetId="0">Indice!$A$2619</definedName>
    <definedName name="_Toc97737248" localSheetId="0">Indice!$A$2620</definedName>
    <definedName name="_Toc97737249" localSheetId="0">Indice!$A$2686</definedName>
    <definedName name="_Toc97737251" localSheetId="0">Indice!$A$2776</definedName>
    <definedName name="_xlnm.Print_Area" localSheetId="8">'1.MinPA'!$A$1:$E$78</definedName>
    <definedName name="_xlnm.Print_Area" localSheetId="17">'10.MiMS'!$A$1:$E$180</definedName>
    <definedName name="_xlnm.Print_Area" localSheetId="18">'11.Min.Istr.'!$A$1:$E$106</definedName>
    <definedName name="_xlnm.Print_Area" localSheetId="19">'12.MUR'!$A$1:$E$116</definedName>
    <definedName name="_xlnm.Print_Area" localSheetId="20">'13.MLPS'!$A$1:$E$93</definedName>
    <definedName name="_xlnm.Print_Area" localSheetId="21">'14.MinInt.'!$A$1:$E$91</definedName>
    <definedName name="_xlnm.Print_Area" localSheetId="22">'15.MinSud'!$A$1:$E$85</definedName>
    <definedName name="_xlnm.Print_Area" localSheetId="23">'16.MinSalute'!$A$1:$E$112</definedName>
    <definedName name="_xlnm.Print_Area" localSheetId="24">'17.Altre_amministrazioni'!$A$1:$E$105</definedName>
    <definedName name="_xlnm.Print_Area" localSheetId="9">'2.Min.Giustizia'!$A$1:$E$89</definedName>
    <definedName name="_xlnm.Print_Area" localSheetId="10">'3.DTD'!$A$1:$E$114</definedName>
    <definedName name="_xlnm.Print_Area" localSheetId="11">'4.MISE'!$A$1:$E$126</definedName>
    <definedName name="_xlnm.Print_Area" localSheetId="12">'5.MAECI'!$A$1:$E$68</definedName>
    <definedName name="_xlnm.Print_Area" localSheetId="13">'6.MinCultura'!$A$1:$E$100</definedName>
    <definedName name="_xlnm.Print_Area" localSheetId="14">'7.MinTurismo'!$A$1:$E$75</definedName>
    <definedName name="_xlnm.Print_Area" localSheetId="15">'8.MITE'!$A$1:$E$165</definedName>
    <definedName name="_xlnm.Print_Area" localSheetId="16">'9.MIPAFF'!$A$1:$E$88</definedName>
    <definedName name="_xlnm.Print_Area" localSheetId="0">Indice!$A$1:$A$28</definedName>
    <definedName name="_xlnm.Print_Area" localSheetId="1">'Tabella 1'!$A$1:$E$29</definedName>
    <definedName name="_xlnm.Print_Area" localSheetId="2">'Tabella 2'!$A$1:$F$30</definedName>
    <definedName name="_xlnm.Print_Area" localSheetId="3">'Tabella 3'!$A$1:$H$30</definedName>
    <definedName name="_xlnm.Print_Area" localSheetId="4">'Tabella 4'!$A$1:$H$30</definedName>
    <definedName name="_xlnm.Print_Area" localSheetId="5">'Tabella 5'!$A$1:$F$29</definedName>
    <definedName name="_xlnm.Print_Area" localSheetId="6">'Tabella 6'!$A$1:$F$29</definedName>
    <definedName name="_xlnm.Print_Area" localSheetId="7">'Tabella 7'!$A$1:$G$30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5" i="19" l="1"/>
  <c r="B115" i="19"/>
  <c r="D115" i="19" l="1"/>
  <c r="B25" i="20"/>
  <c r="D29" i="8" l="1"/>
  <c r="B29" i="8"/>
  <c r="J28" i="8"/>
  <c r="H28" i="8"/>
  <c r="I28" i="8" s="1"/>
  <c r="F28" i="8"/>
  <c r="G28" i="8" s="1"/>
  <c r="J27" i="8"/>
  <c r="H27" i="8"/>
  <c r="I27" i="8" s="1"/>
  <c r="G27" i="8"/>
  <c r="F27" i="8"/>
  <c r="H26" i="8"/>
  <c r="I26" i="8" s="1"/>
  <c r="F26" i="8"/>
  <c r="J26" i="8" s="1"/>
  <c r="J25" i="8"/>
  <c r="I25" i="8"/>
  <c r="H25" i="8"/>
  <c r="G25" i="8"/>
  <c r="F25" i="8"/>
  <c r="H24" i="8"/>
  <c r="I24" i="8" s="1"/>
  <c r="F24" i="8"/>
  <c r="G24" i="8" s="1"/>
  <c r="H23" i="8"/>
  <c r="I23" i="8" s="1"/>
  <c r="F23" i="8"/>
  <c r="J23" i="8" s="1"/>
  <c r="H22" i="8"/>
  <c r="I22" i="8" s="1"/>
  <c r="F22" i="8"/>
  <c r="J22" i="8" s="1"/>
  <c r="H21" i="8"/>
  <c r="I21" i="8" s="1"/>
  <c r="F21" i="8"/>
  <c r="G21" i="8" s="1"/>
  <c r="J20" i="8"/>
  <c r="I20" i="8"/>
  <c r="H20" i="8"/>
  <c r="F20" i="8"/>
  <c r="G20" i="8" s="1"/>
  <c r="J19" i="8"/>
  <c r="H19" i="8"/>
  <c r="I19" i="8" s="1"/>
  <c r="G19" i="8"/>
  <c r="F19" i="8"/>
  <c r="H18" i="8"/>
  <c r="I18" i="8" s="1"/>
  <c r="F18" i="8"/>
  <c r="G18" i="8" s="1"/>
  <c r="J17" i="8"/>
  <c r="I17" i="8"/>
  <c r="H17" i="8"/>
  <c r="F17" i="8"/>
  <c r="G17" i="8" s="1"/>
  <c r="H16" i="8"/>
  <c r="I16" i="8" s="1"/>
  <c r="F16" i="8"/>
  <c r="J16" i="8" s="1"/>
  <c r="I15" i="8"/>
  <c r="H15" i="8"/>
  <c r="F15" i="8"/>
  <c r="J15" i="8" s="1"/>
  <c r="J14" i="8"/>
  <c r="H14" i="8"/>
  <c r="I14" i="8" s="1"/>
  <c r="G14" i="8"/>
  <c r="F14" i="8"/>
  <c r="H13" i="8"/>
  <c r="I13" i="8" s="1"/>
  <c r="F13" i="8"/>
  <c r="G13" i="8" s="1"/>
  <c r="J12" i="8"/>
  <c r="H12" i="8"/>
  <c r="I12" i="8" s="1"/>
  <c r="F12" i="8"/>
  <c r="G12" i="8" s="1"/>
  <c r="J11" i="8"/>
  <c r="H11" i="8"/>
  <c r="I11" i="8" s="1"/>
  <c r="G11" i="8"/>
  <c r="F11" i="8"/>
  <c r="H10" i="8"/>
  <c r="I10" i="8" s="1"/>
  <c r="F10" i="8"/>
  <c r="J10" i="8" s="1"/>
  <c r="J9" i="8"/>
  <c r="I9" i="8"/>
  <c r="H9" i="8"/>
  <c r="G9" i="8"/>
  <c r="F9" i="8"/>
  <c r="H8" i="8"/>
  <c r="I8" i="8" s="1"/>
  <c r="F8" i="8"/>
  <c r="G8" i="8" s="1"/>
  <c r="H7" i="8"/>
  <c r="I7" i="8" s="1"/>
  <c r="F7" i="8"/>
  <c r="J7" i="8" s="1"/>
  <c r="H6" i="8"/>
  <c r="H29" i="8" s="1"/>
  <c r="I29" i="8" s="1"/>
  <c r="F6" i="8"/>
  <c r="J6" i="8" s="1"/>
  <c r="C80" i="26"/>
  <c r="D80" i="26" s="1"/>
  <c r="B80" i="26"/>
  <c r="D75" i="26"/>
  <c r="D74" i="26"/>
  <c r="D73" i="26"/>
  <c r="D72" i="26"/>
  <c r="C71" i="26"/>
  <c r="D71" i="26" s="1"/>
  <c r="B71" i="26"/>
  <c r="C70" i="26"/>
  <c r="D70" i="26" s="1"/>
  <c r="B70" i="26"/>
  <c r="D59" i="26"/>
  <c r="D58" i="26"/>
  <c r="C57" i="26"/>
  <c r="D57" i="26" s="1"/>
  <c r="D56" i="26"/>
  <c r="D55" i="26"/>
  <c r="D54" i="26"/>
  <c r="D53" i="26"/>
  <c r="D52" i="26"/>
  <c r="C51" i="26"/>
  <c r="D51" i="26" s="1"/>
  <c r="D50" i="26"/>
  <c r="C49" i="26"/>
  <c r="D49" i="26" s="1"/>
  <c r="B49" i="26"/>
  <c r="B48" i="26"/>
  <c r="B47" i="26"/>
  <c r="B63" i="26" s="1"/>
  <c r="C77" i="25"/>
  <c r="C63" i="25"/>
  <c r="B63" i="25"/>
  <c r="C61" i="25"/>
  <c r="B61" i="25"/>
  <c r="B60" i="25" s="1"/>
  <c r="B48" i="25" s="1"/>
  <c r="B69" i="25" s="1"/>
  <c r="C60" i="25"/>
  <c r="C48" i="25" s="1"/>
  <c r="C71" i="23"/>
  <c r="D71" i="23" s="1"/>
  <c r="B71" i="23"/>
  <c r="E73" i="16"/>
  <c r="E70" i="16"/>
  <c r="E68" i="16"/>
  <c r="E67" i="16"/>
  <c r="C60" i="16"/>
  <c r="D60" i="16" s="1"/>
  <c r="B60" i="16"/>
  <c r="D59" i="16"/>
  <c r="D58" i="16"/>
  <c r="B57" i="16"/>
  <c r="D56" i="16"/>
  <c r="D55" i="16"/>
  <c r="D54" i="16"/>
  <c r="B47" i="16"/>
  <c r="D47" i="16" s="1"/>
  <c r="C17" i="15"/>
  <c r="C14" i="15"/>
  <c r="C4" i="15"/>
  <c r="C3" i="15" s="1"/>
  <c r="C95" i="27"/>
  <c r="D95" i="27" s="1"/>
  <c r="B95" i="27"/>
  <c r="C74" i="27"/>
  <c r="D74" i="27" s="1"/>
  <c r="B74" i="27"/>
  <c r="D48" i="25" l="1"/>
  <c r="C69" i="25"/>
  <c r="D69" i="25" s="1"/>
  <c r="J8" i="8"/>
  <c r="G15" i="8"/>
  <c r="J24" i="8"/>
  <c r="C48" i="26"/>
  <c r="J21" i="8"/>
  <c r="J18" i="8"/>
  <c r="G6" i="8"/>
  <c r="G22" i="8"/>
  <c r="I6" i="8"/>
  <c r="G10" i="8"/>
  <c r="G26" i="8"/>
  <c r="F29" i="8"/>
  <c r="G29" i="8" s="1"/>
  <c r="G16" i="8"/>
  <c r="G7" i="8"/>
  <c r="G23" i="8"/>
  <c r="J13" i="8"/>
  <c r="C47" i="26" l="1"/>
  <c r="D48" i="26"/>
  <c r="J29" i="8"/>
  <c r="C63" i="26" l="1"/>
  <c r="D63" i="26" s="1"/>
  <c r="D47" i="26"/>
</calcChain>
</file>

<file path=xl/sharedStrings.xml><?xml version="1.0" encoding="utf-8"?>
<sst xmlns="http://schemas.openxmlformats.org/spreadsheetml/2006/main" count="2917" uniqueCount="503">
  <si>
    <t>Amministrazione</t>
  </si>
  <si>
    <t>Totale risorse</t>
  </si>
  <si>
    <t>Totale PNRR</t>
  </si>
  <si>
    <t>di cui: progetti in essere</t>
  </si>
  <si>
    <t>Totale FoC</t>
  </si>
  <si>
    <t>(a) = b + d</t>
  </si>
  <si>
    <t>(b)</t>
  </si>
  <si>
    <t>(c)</t>
  </si>
  <si>
    <t>(d)</t>
  </si>
  <si>
    <t>Min. PA</t>
  </si>
  <si>
    <t>MinPA</t>
  </si>
  <si>
    <t>Min. Giustizia</t>
  </si>
  <si>
    <t>MdG</t>
  </si>
  <si>
    <t>Min. Transizione Digitale</t>
  </si>
  <si>
    <t>DTD</t>
  </si>
  <si>
    <t>Min. Sviluppo Economico</t>
  </si>
  <si>
    <t>MISE</t>
  </si>
  <si>
    <t>Min. Esteri</t>
  </si>
  <si>
    <t>MAECI</t>
  </si>
  <si>
    <t>Min. Cultura</t>
  </si>
  <si>
    <t>MIC</t>
  </si>
  <si>
    <t>Min. Turismo</t>
  </si>
  <si>
    <t>MiTur</t>
  </si>
  <si>
    <t>Min. Transizione Ecologica</t>
  </si>
  <si>
    <t>MITE</t>
  </si>
  <si>
    <t>Min. Agricoltura</t>
  </si>
  <si>
    <t>MIPAAF</t>
  </si>
  <si>
    <t>Min. Infrastrutture M.S.</t>
  </si>
  <si>
    <t>MIMS</t>
  </si>
  <si>
    <t>Min. Istruzione</t>
  </si>
  <si>
    <t>MI</t>
  </si>
  <si>
    <t>Min. Università Ricerca</t>
  </si>
  <si>
    <t>MUR</t>
  </si>
  <si>
    <t>Min. Lavoro P.S.</t>
  </si>
  <si>
    <t>MLPS</t>
  </si>
  <si>
    <t>Min. Interno</t>
  </si>
  <si>
    <t>MINT</t>
  </si>
  <si>
    <t>Min. Sud</t>
  </si>
  <si>
    <t>MinSud</t>
  </si>
  <si>
    <t>Min. Salute</t>
  </si>
  <si>
    <t>MS</t>
  </si>
  <si>
    <t>Min. Economia</t>
  </si>
  <si>
    <t>MEF</t>
  </si>
  <si>
    <t>PCM DARA</t>
  </si>
  <si>
    <t>PCM-DARA</t>
  </si>
  <si>
    <t>PCM DPC</t>
  </si>
  <si>
    <t>PCM-DPC</t>
  </si>
  <si>
    <t>PCM DPGSCU</t>
  </si>
  <si>
    <t>PCM-DPGSCU</t>
  </si>
  <si>
    <t>PCM DPO</t>
  </si>
  <si>
    <t>PCM-DPO</t>
  </si>
  <si>
    <t>PCM DS</t>
  </si>
  <si>
    <t>PCM-DS</t>
  </si>
  <si>
    <t>PCM Uff. Terremoti</t>
  </si>
  <si>
    <t>PCM-Uff. CS terremoti 2016</t>
  </si>
  <si>
    <t>Risorse con destinazione territoriale</t>
  </si>
  <si>
    <t>Azioni di sistema</t>
  </si>
  <si>
    <t>Totale</t>
  </si>
  <si>
    <t>Di cui: Territorializzabili</t>
  </si>
  <si>
    <t>Di cui: Territorializzate</t>
  </si>
  <si>
    <t>(a) = b + e</t>
  </si>
  <si>
    <t>(b) = c + d</t>
  </si>
  <si>
    <t>(e)</t>
  </si>
  <si>
    <t>Territorializzabili</t>
  </si>
  <si>
    <t>Territorializzate</t>
  </si>
  <si>
    <t>Tabella 3 – Valutazione della quota Mezzogiorno per le misure PNRR con destinazione territoriale al 31 gennaio 2022 (milioni di euro e quote percentuali)</t>
  </si>
  <si>
    <t>Amministrazioni</t>
  </si>
  <si>
    <t>Risorse totali con destinazione territoriale</t>
  </si>
  <si>
    <t>di cui: Territorializzabili</t>
  </si>
  <si>
    <t xml:space="preserve"> di cui: Mezzogiorno</t>
  </si>
  <si>
    <t>Quota Mezzogiorno 
(%)</t>
  </si>
  <si>
    <t>Mezzogiorno</t>
  </si>
  <si>
    <t>(a)</t>
  </si>
  <si>
    <t>(c) = a + b</t>
  </si>
  <si>
    <t>(e) = d / c</t>
  </si>
  <si>
    <t>(f)</t>
  </si>
  <si>
    <t>(g) = f / a</t>
  </si>
  <si>
    <t>Di cui: misure attivate</t>
  </si>
  <si>
    <t>Misure attivate su risorse totali (%)</t>
  </si>
  <si>
    <t>Di cui: misure non attivate</t>
  </si>
  <si>
    <t>Misure non attivate su risorse totali (%)</t>
  </si>
  <si>
    <t>(c) = b / a</t>
  </si>
  <si>
    <t>(e) = d / a</t>
  </si>
  <si>
    <t>Totale risorse Mezzogiorno</t>
  </si>
  <si>
    <t>di cui: Stima</t>
  </si>
  <si>
    <t>di cui: Riparto</t>
  </si>
  <si>
    <t>di cui: Proiezione</t>
  </si>
  <si>
    <t>(a) = b+c+d+e</t>
  </si>
  <si>
    <t>Risorse con destinazione territoriale PNRR</t>
  </si>
  <si>
    <t>di cui territorializzabili Mezzogiorno</t>
  </si>
  <si>
    <t>Risorse con destinazione territoriale FOC</t>
  </si>
  <si>
    <t>(g)</t>
  </si>
  <si>
    <t>Risorse Mezzogiorno</t>
  </si>
  <si>
    <t>(h)</t>
  </si>
  <si>
    <t>(i) = a + e</t>
  </si>
  <si>
    <t xml:space="preserve">Quota Mezzogiorno 
(%) </t>
  </si>
  <si>
    <t>Totale risorse destinate al Mezzogiorno</t>
  </si>
  <si>
    <t>di cui: Istruttoria</t>
  </si>
  <si>
    <t>di cui: Progetti</t>
  </si>
  <si>
    <t>Quota percentuale</t>
  </si>
  <si>
    <t>Quota Mezzogiorno</t>
  </si>
  <si>
    <t xml:space="preserve">Quota Mezzogiorno </t>
  </si>
  <si>
    <t>1. Ministero per la Pubblica Amministrazione</t>
  </si>
  <si>
    <t xml:space="preserve">2. Ministero della Giustizia </t>
  </si>
  <si>
    <t>3. Ministro per l'Innovazione Tecnologica e la Transizione Digitale</t>
  </si>
  <si>
    <t>4. Ministero dello Sviluppo Economico</t>
  </si>
  <si>
    <t>5. Ministero degli Affari Esteri e della Cooperazione Internazionale</t>
  </si>
  <si>
    <t>6. Ministero della Cultura</t>
  </si>
  <si>
    <t>7. Ministero del Turismo</t>
  </si>
  <si>
    <t>8. Ministero della Transizione Ecologica</t>
  </si>
  <si>
    <t>9. Ministero delle Politiche Agricole Alimentari e Forestali</t>
  </si>
  <si>
    <t>10. Ministero delle Infrastrutture e Mobilità Sostenibile</t>
  </si>
  <si>
    <t>11. Ministero dell'Istruzione</t>
  </si>
  <si>
    <t xml:space="preserve">12. Ministero dell’Università e della Ricerca </t>
  </si>
  <si>
    <t>13. Ministero del Lavoro e delle Politiche Sociali</t>
  </si>
  <si>
    <t>14. Ministero dell’Interno</t>
  </si>
  <si>
    <t>15. Ministro per il Sud e la Coesione Territoriale</t>
  </si>
  <si>
    <t>16. Ministero della Salute</t>
  </si>
  <si>
    <t>17. Altre Amministrazioni</t>
  </si>
  <si>
    <t>Parte I - Esiti complessivi della seconda verifica</t>
  </si>
  <si>
    <t>1.2 Sintesi dei risultati della verifica al 30 giugno 2022</t>
  </si>
  <si>
    <t>Parte III - Esiti della verifica per amministrazione titolare</t>
  </si>
  <si>
    <t>Missione - Componente / Misure</t>
  </si>
  <si>
    <t>M1C1</t>
  </si>
  <si>
    <t>2.1: Portale unico del reclutamento</t>
  </si>
  <si>
    <t>2.2: Task Force digitalizzazione, monitoraggio e performance</t>
  </si>
  <si>
    <t xml:space="preserve">2.3: Competenze: Competenze e capacità amministrativa </t>
  </si>
  <si>
    <t>2.3: Competenze e carriere</t>
  </si>
  <si>
    <t>Totale complessivo</t>
  </si>
  <si>
    <r>
      <t>Fonte</t>
    </r>
    <r>
      <rPr>
        <sz val="9"/>
        <color theme="1"/>
        <rFont val="Calibri"/>
        <family val="2"/>
        <scheme val="minor"/>
      </rPr>
      <t>: MEF – Tavole PNRR novembre 2021</t>
    </r>
  </si>
  <si>
    <t>Destinazione territoriale</t>
  </si>
  <si>
    <t>di cui: Mezzogiorno</t>
  </si>
  <si>
    <t>Sub-totale risorse con destinazione territoriale</t>
  </si>
  <si>
    <t>di cui: Territorializzate</t>
  </si>
  <si>
    <r>
      <t>Fonte</t>
    </r>
    <r>
      <rPr>
        <sz val="9"/>
        <color theme="1"/>
        <rFont val="Calibri"/>
        <family val="2"/>
        <scheme val="minor"/>
      </rPr>
      <t xml:space="preserve">: Elaborazione </t>
    </r>
    <r>
      <rPr>
        <sz val="9"/>
        <color rgb="FF202124"/>
        <rFont val="Calibri"/>
        <family val="2"/>
        <scheme val="minor"/>
      </rPr>
      <t>DPCoe</t>
    </r>
    <r>
      <rPr>
        <sz val="9"/>
        <color theme="1"/>
        <rFont val="Calibri"/>
        <family val="2"/>
        <scheme val="minor"/>
      </rPr>
      <t>-NUVAP su dati rilevati presso l’Amministrazione titolare</t>
    </r>
  </si>
  <si>
    <t>Destinazione territoriale / Misure</t>
  </si>
  <si>
    <t xml:space="preserve">di cui: Mezzogiorno </t>
  </si>
  <si>
    <t>Totale Territorializzabili</t>
  </si>
  <si>
    <t>PNRR Territorializzabili</t>
  </si>
  <si>
    <t>FoC Territorializzabili</t>
  </si>
  <si>
    <t>Totale Territorializzate</t>
  </si>
  <si>
    <t>PNRR Territorializzate</t>
  </si>
  <si>
    <t>FoC Territorializzate</t>
  </si>
  <si>
    <t>Totale Complessivo</t>
  </si>
  <si>
    <r>
      <rPr>
        <b/>
        <sz val="9"/>
        <color theme="1"/>
        <rFont val="Calibri"/>
        <family val="2"/>
        <scheme val="minor"/>
      </rPr>
      <t>Fonte</t>
    </r>
    <r>
      <rPr>
        <sz val="9"/>
        <color theme="1"/>
        <rFont val="Calibri"/>
        <family val="2"/>
        <scheme val="minor"/>
      </rPr>
      <t xml:space="preserve">: Elaborazione </t>
    </r>
    <r>
      <rPr>
        <sz val="9"/>
        <color rgb="FF202124"/>
        <rFont val="Calibri"/>
        <family val="2"/>
        <scheme val="minor"/>
      </rPr>
      <t>DPCoe</t>
    </r>
    <r>
      <rPr>
        <sz val="9"/>
        <color theme="1"/>
        <rFont val="Calibri"/>
        <family val="2"/>
        <scheme val="minor"/>
      </rPr>
      <t>-NUVAP su dati rilevati presso l’Amministrazione titolare</t>
    </r>
  </si>
  <si>
    <t xml:space="preserve"> di cui: risorse con destinazione territoriale </t>
  </si>
  <si>
    <t xml:space="preserve">(c) </t>
  </si>
  <si>
    <t>(d) = b / a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</si>
  <si>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>: La tabella riporta la dotazione delle diverse misure arrotondata. Il calcolo dei totali e della quota Mezzogiorno, per maggiore precisione, è effettuato sui valori in euro o al maggior livello di dettaglio disponibile. I totali potrebbero pertanto non coincidere con la somma dei valori esposti a causa degli arrotondamenti</t>
    </r>
  </si>
  <si>
    <r>
      <rPr>
        <b/>
        <sz val="9"/>
        <color theme="1"/>
        <rFont val="Calibri"/>
        <family val="2"/>
        <scheme val="minor"/>
      </rPr>
      <t>Fonti</t>
    </r>
    <r>
      <rPr>
        <sz val="9"/>
        <color theme="1"/>
        <rFont val="Calibri"/>
        <family val="2"/>
        <scheme val="minor"/>
      </rPr>
      <t>: MEF – Tavole PNRR novembre 2021; e elaborazione DPCoe-NUVAP su dati rilevati presso l’Amministrazione titolare</t>
    </r>
  </si>
  <si>
    <t>3.1: Investimento in capitale umano per rafforzare l’Ufficio del Processo e superare le disparità tra tribunali</t>
  </si>
  <si>
    <t>3.2: Rafforzamento dell'Ufficio del processo per la Giustizia amministrativa</t>
  </si>
  <si>
    <t>M2C3</t>
  </si>
  <si>
    <t>1.2 Efficientamento degli edifici giudiziari</t>
  </si>
  <si>
    <t>M5C2</t>
  </si>
  <si>
    <t>Costruzione e Miglioramento padiglioni e spazi strutture penitenziarie per adulti e minori</t>
  </si>
  <si>
    <r>
      <rPr>
        <b/>
        <sz val="9"/>
        <color theme="1"/>
        <rFont val="Calibri"/>
        <family val="2"/>
        <scheme val="minor"/>
      </rPr>
      <t>Fonte</t>
    </r>
    <r>
      <rPr>
        <sz val="9"/>
        <color theme="1"/>
        <rFont val="Calibri"/>
        <family val="2"/>
        <scheme val="minor"/>
      </rPr>
      <t>: MEF – Tavole PNRR novembre 2021; e elaborazione DPCoe-NUVAP su dati rilevati presso l’Amministrazione titolare</t>
    </r>
  </si>
  <si>
    <r>
      <t>Tabella 1 – Misure PNRR e FoC a titolarità del Ministro per l’Innovazione Tecnologica e la Transizione Digitale</t>
    </r>
    <r>
      <rPr>
        <sz val="11"/>
        <rFont val="Calibri"/>
        <family val="2"/>
        <scheme val="minor"/>
      </rPr>
      <t xml:space="preserve"> (milioni di euro)</t>
    </r>
  </si>
  <si>
    <t>1.1: Infrastrutture digitali</t>
  </si>
  <si>
    <t>1.2: Abilitazione e facilitazione migrazione al Cloud</t>
  </si>
  <si>
    <t>1.2: Supporto alla trasformazione delle PA locali</t>
  </si>
  <si>
    <t>1.3: Dati e interoperabilità</t>
  </si>
  <si>
    <t>1.4: Servizi digitali e cittadinanza digitale</t>
  </si>
  <si>
    <t xml:space="preserve">1.5: Cybersecurity </t>
  </si>
  <si>
    <t>1.6: Digitalizzazione delle grandi amministrazioni centrali</t>
  </si>
  <si>
    <t>1.7: Competenze digitali di base</t>
  </si>
  <si>
    <t>M1C2</t>
  </si>
  <si>
    <t>3. Reti ultraveloci (banda ultra-larga e 5G)</t>
  </si>
  <si>
    <t>4. Tecnologie satellitari ed economia spaziale</t>
  </si>
  <si>
    <t>4. Tecnologie satellitari ed economia spaziale*</t>
  </si>
  <si>
    <r>
      <t>Fonte</t>
    </r>
    <r>
      <rPr>
        <sz val="9"/>
        <rFont val="Calibri"/>
        <family val="2"/>
        <scheme val="minor"/>
      </rPr>
      <t>: MEF – Tavole PNRR novembre 2021</t>
    </r>
  </si>
  <si>
    <t xml:space="preserve">Destinazione territoriale </t>
  </si>
  <si>
    <t>Totale Mezzogiorno</t>
  </si>
  <si>
    <t xml:space="preserve"> Sub-totale con destinazione territoriale</t>
  </si>
  <si>
    <t xml:space="preserve"> di cui: Territorializzabili</t>
  </si>
  <si>
    <t xml:space="preserve"> di cui: Territorializzate</t>
  </si>
  <si>
    <t xml:space="preserve"> Azioni di sistema</t>
  </si>
  <si>
    <r>
      <t>Fonte</t>
    </r>
    <r>
      <rPr>
        <sz val="9"/>
        <rFont val="Calibri"/>
        <family val="2"/>
        <scheme val="minor"/>
      </rPr>
      <t>: Elaborazione DPCoe-NUVAP su dati rilevati presso l’Amministrazione titolare</t>
    </r>
  </si>
  <si>
    <r>
      <rPr>
        <b/>
        <sz val="9"/>
        <rFont val="Calibri"/>
        <family val="2"/>
        <scheme val="minor"/>
      </rPr>
      <t>Fonte</t>
    </r>
    <r>
      <rPr>
        <sz val="9"/>
        <rFont val="Calibri"/>
        <family val="2"/>
        <scheme val="minor"/>
      </rPr>
      <t>: Elaborazione DPCoe-NUVAP su dati rilevati presso l’Amministrazione titolare</t>
    </r>
  </si>
  <si>
    <r>
      <rPr>
        <b/>
        <sz val="11"/>
        <rFont val="Calibri"/>
        <family val="2"/>
        <scheme val="minor"/>
      </rPr>
      <t>Tabella 4 – Valutazione della quota Mezzogiorno per le misure PNRR e FoC con destinazione territoriale e non ancora attivate, al 31 gennaio 2022</t>
    </r>
    <r>
      <rPr>
        <sz val="11"/>
        <rFont val="Calibri"/>
        <family val="2"/>
        <scheme val="minor"/>
      </rPr>
      <t xml:space="preserve"> (milioni di euro e quote percentuali)</t>
    </r>
  </si>
  <si>
    <t>Totale risorse al netto delle azioni di sistema</t>
  </si>
  <si>
    <r>
      <rPr>
        <b/>
        <sz val="9"/>
        <rFont val="Calibri"/>
        <family val="2"/>
        <scheme val="minor"/>
      </rPr>
      <t>Nota</t>
    </r>
    <r>
      <rPr>
        <sz val="9"/>
        <rFont val="Calibri"/>
        <family val="2"/>
        <scheme val="minor"/>
      </rPr>
      <t>: La tabella riporta la dotazione delle diverse misure arrotondata. Il calcolo dei totali e della quota Mezzogiorno, per maggiore precisione, è effettuato sui valori in euro o al maggior livello di dettaglio disponibile. I totali potrebbero pertanto non coincidere con la somma dei valori esposti a causa degli arrotondamenti</t>
    </r>
  </si>
  <si>
    <r>
      <rPr>
        <b/>
        <sz val="9"/>
        <rFont val="Calibri"/>
        <family val="2"/>
        <scheme val="minor"/>
      </rPr>
      <t>Fonte</t>
    </r>
    <r>
      <rPr>
        <sz val="9"/>
        <rFont val="Calibri"/>
        <family val="2"/>
        <scheme val="minor"/>
      </rPr>
      <t>: MEF – Tavole PNRR novembre 2021; e elaborazione DPCoe-NUVAP su dati rilevati presso l’Amministrazione titolare</t>
    </r>
  </si>
  <si>
    <t>1: Transizione 4.0</t>
  </si>
  <si>
    <t>5.2: Politiche industriali di filiera e internazionalizzazione</t>
  </si>
  <si>
    <t>6.1 Investimento Sistema della Proprietà Industriale</t>
  </si>
  <si>
    <t>M2C2</t>
  </si>
  <si>
    <t>5.1: Rinnovabili e batterie</t>
  </si>
  <si>
    <t>5.4: Supporto a start-up e venture capital attivi nella transizione ecologica</t>
  </si>
  <si>
    <t>M4C2</t>
  </si>
  <si>
    <t>2.1 IPCEI</t>
  </si>
  <si>
    <t>2.2 Partenariati - Horizon Europe</t>
  </si>
  <si>
    <t>2.3 Potenziamento ed estensione tematica e territoriale dei centri di trasferimento tecnologico per segmenti di industria</t>
  </si>
  <si>
    <t>3.2 Finanziamento di start-up</t>
  </si>
  <si>
    <t>M5C1</t>
  </si>
  <si>
    <t>1.2 Creazione di impresa femminili</t>
  </si>
  <si>
    <t>Accordi per l'Innovazione</t>
  </si>
  <si>
    <t>5: Politiche industriali di filiera e internazionalizzazione</t>
  </si>
  <si>
    <r>
      <rPr>
        <b/>
        <sz val="9"/>
        <rFont val="Calibri"/>
        <family val="2"/>
        <scheme val="minor"/>
      </rPr>
      <t>Fonte</t>
    </r>
    <r>
      <rPr>
        <sz val="9"/>
        <rFont val="Calibri"/>
        <family val="2"/>
        <scheme val="minor"/>
      </rPr>
      <t>: Elaborazione DPCoe-NUVAP su dati su dati rilevati presso l’Amministrazione titolare</t>
    </r>
  </si>
  <si>
    <t xml:space="preserve">5.1 Politiche industriali di filiera e internazionalizzazione </t>
  </si>
  <si>
    <t>FoC Territorializzabile</t>
  </si>
  <si>
    <t>M1C3</t>
  </si>
  <si>
    <t>1.1:Strategia digitale e piattaforme per il patrimonio culturale</t>
  </si>
  <si>
    <t>1.2: Rimozione delle barriere fisiche e cognitive in musei, biblioteche e archivi per consentire un più ampio accesso e partecipazione alla cultura</t>
  </si>
  <si>
    <t>1.3: Migliorare l'efficienza energetica di cinema,  teatri e  musei</t>
  </si>
  <si>
    <t>2.1: Attrattività dei borghi</t>
  </si>
  <si>
    <t>2.2: Tutela e valorizzazione dell'architettura e del paesaggio rurale</t>
  </si>
  <si>
    <t xml:space="preserve">2.3: Programmi per valorizzare l'identità di luoghi: parchi e giardini storici </t>
  </si>
  <si>
    <t>2.4: Sicurezza sismica nei luoghi di culto, restauro del patrimonio culturale del Fondo Edifici di Culto (FEC) e siti di ricovero per le opere d’arte (Recovery Art)</t>
  </si>
  <si>
    <t>3.2: Sviluppo industria cinematografica (Progetto Cinecittà)</t>
  </si>
  <si>
    <t>3.3: Capacity building per gli operatori della cultura per gestire la transizione digitale e verde</t>
  </si>
  <si>
    <t>Piano di investimenti strategici sui siti del patrimonio culturale, edifici e aree naturali</t>
  </si>
  <si>
    <t>Sub-totale con destinazione territoriale</t>
  </si>
  <si>
    <t>4.1 Hub del Turismo Digitale</t>
  </si>
  <si>
    <t>4.2 Fondi integrati per la competitività delle imprese turistiche</t>
  </si>
  <si>
    <t>4.3 Caput Mundi. Next Generation EU per grandi eventi turistici</t>
  </si>
  <si>
    <t>M2C1</t>
  </si>
  <si>
    <t>1.1 Realizzazione nuovi impianti di gestione rifiuti e ammodernamento di impianti esistenti</t>
  </si>
  <si>
    <t>1.2 Progetti “faro” di economia circolare</t>
  </si>
  <si>
    <t>3.1 Isole verdi</t>
  </si>
  <si>
    <t>3.3 Cultura e consapevolezza su temi e sfide ambientali</t>
  </si>
  <si>
    <t>1.1 Sviluppo agro-voltaico</t>
  </si>
  <si>
    <t>1.2 Promozione rinnovabili per le comunità energetiche e l'auto-consumo</t>
  </si>
  <si>
    <t>1.3 Promozione impianti innovativi (incluso off-shore)</t>
  </si>
  <si>
    <t>1.4 Sviluppo bio-metano</t>
  </si>
  <si>
    <t>2.1 Rafforzamento smart grid</t>
  </si>
  <si>
    <t>2.2 Interventi su resilienza climatica reti</t>
  </si>
  <si>
    <t xml:space="preserve">3.1 Produzione in aree industriali dismesse </t>
  </si>
  <si>
    <t>3.2 Utilizzo dell'idrogeno in settori hard-to-abate</t>
  </si>
  <si>
    <t>3.5 Ricerca e sviluppo sull'idrogeno</t>
  </si>
  <si>
    <t>4.3 Sviluppo infrastrutture di ricarica elettrica</t>
  </si>
  <si>
    <t>5.2 Idrogeno</t>
  </si>
  <si>
    <t>2.1 Ecobonus e Sismabonus fino al 110% per l'efficienza energetica e la sicurezza degli edifici</t>
  </si>
  <si>
    <t>3.1 Sviluppo di sistemi di teleriscaldamento</t>
  </si>
  <si>
    <t>M2C4</t>
  </si>
  <si>
    <t>1.1 Realizzazione di un sistema avanzato ed integrato di monitoraggio e previsione</t>
  </si>
  <si>
    <t>2.1  Misure per la gestione del rischio di alluvione e per la riduzione del rischio idrogeologico</t>
  </si>
  <si>
    <t>3.1 Tutela e valorizzazione del verde urbano ed extraurbano</t>
  </si>
  <si>
    <t>3.2 Digitalizzazione dei parchi nazionali</t>
  </si>
  <si>
    <t>3.3 Rinaturazione dell’area del Po</t>
  </si>
  <si>
    <t>3.4 Bonifica dei siti orfani</t>
  </si>
  <si>
    <t>3.5 Ripristino e tutela dei fondali e degli habitat marini</t>
  </si>
  <si>
    <t>4.4 Investimenti in fognatura e depurazione</t>
  </si>
  <si>
    <t>M3C2</t>
  </si>
  <si>
    <t>1.1 Interventi per la sostenibilità ambientale dei porti (Green Ports)</t>
  </si>
  <si>
    <t>2.1 Sviluppo logistica per i settori agroalimentare, pesca e acquacoltura, silvicoltura, floricoltura e vivaismo</t>
  </si>
  <si>
    <t>2.2 Parco Agrisolare</t>
  </si>
  <si>
    <t>2.3 Innovazione e meccanizzazione nel settore agricolo ed alimentare</t>
  </si>
  <si>
    <t>4.3: Investimenti nella resilienza dell'agro-sistema irriguo per un migliore gestione delle risorse idriche</t>
  </si>
  <si>
    <t>Contratti di filiera e distrettuali per i settori agroalimentare, pesca e acquacoltura, silvicoltura, floricoltura e vivaismo</t>
  </si>
  <si>
    <t>3.3: Sperimentazione dell'idrogeno per il trasporto stradale</t>
  </si>
  <si>
    <t>3.4: Sperimentazione dell'idrogeno per il trasporto ferroviario</t>
  </si>
  <si>
    <t>4.1: Rafforzamento mobilità ciclistica</t>
  </si>
  <si>
    <t>4.2: Sviluppo trasporto rapido di massa</t>
  </si>
  <si>
    <t>4.4: Rinnovo flotte bus e treni verdi</t>
  </si>
  <si>
    <t>5.3: Bus elettrici (filiera industriale)</t>
  </si>
  <si>
    <t>4.1: Investimenti in infrastrutture idriche primarie per la sicurezza dell'approvvigionamento idrico</t>
  </si>
  <si>
    <t>4.2: Riduzione delle perdite nelle reti di distribuzione dell'acqua, compresa la digitalizzazione e il monitoraggio delle reti</t>
  </si>
  <si>
    <t>M3C1</t>
  </si>
  <si>
    <t>1.1 Collegamenti ferroviari ad Alta Velocità verso il Sud</t>
  </si>
  <si>
    <t>1.2: Linee ad alta velocità nel Nord che collegano</t>
  </si>
  <si>
    <t>1.3:  Connessioni diagonali</t>
  </si>
  <si>
    <t>1.4 Sviluppo del sistema europeo di gestione del trasporto ferroviario (ERTMS)</t>
  </si>
  <si>
    <t>1.5 Rafforzamento dei nodi ferroviari metropolitani e dei collegamenti nazionali chiave</t>
  </si>
  <si>
    <t>1.6 Potenziamento delle linee regionali</t>
  </si>
  <si>
    <t>1.7 Potenziamento, elettrificazione e aumento della resilienza delle ferrovie nel Sud</t>
  </si>
  <si>
    <t>1.8 Miglioramento delle stazioni ferroviarie nel Sud</t>
  </si>
  <si>
    <t>2.1 Digitalizzazione della catena logistica</t>
  </si>
  <si>
    <t xml:space="preserve">2.2: Innovazione digitale dei sistemi aeroportuali </t>
  </si>
  <si>
    <t>2.3: Programma innovativo della qualità dell’abitare</t>
  </si>
  <si>
    <t>M5C3</t>
  </si>
  <si>
    <t>4.  Interventi per le Zone Economiche Speciali (ZES)</t>
  </si>
  <si>
    <t>Sicuro, verde e sociale: riqualificazione edilizia residenziale pubblica</t>
  </si>
  <si>
    <t>Rinnovo del materiale rotabile e infrastrutture per il trasporto ferroviario delle merci</t>
  </si>
  <si>
    <t>Strade sicure - Implementazione di un sistema di monitoraggio dinamico per il controllo da remoto di ponti, viadotti e tunne (ANAS)</t>
  </si>
  <si>
    <t xml:space="preserve">Strade sicure - Implementazione di un sistema di monitoraggio dinamico per il controllo da remoto di ponti, viadotti e tunnel (A24-A25) </t>
  </si>
  <si>
    <t>1. Strategia nazionale per le aree interne</t>
  </si>
  <si>
    <t>Totale FOC</t>
  </si>
  <si>
    <t>1.1 Piano di sostituzione di edifici scolastici e di riqualificazione energetica</t>
  </si>
  <si>
    <t>M4C1</t>
  </si>
  <si>
    <t>1.1 Piano asili nido e scuole dell'infanzia e servizi di educazione e cura per la prima infanzia</t>
  </si>
  <si>
    <t>1.2 Piano per l'estensione del tempo pieno e mense</t>
  </si>
  <si>
    <t>1.3 Potenziamento infrastrutture per lo sport a scuola</t>
  </si>
  <si>
    <t>1.4 Intervento straordinario finalizzato alla riduzione dei divari territoriali nei cicli I e II della scuola secondaria di secondo grado</t>
  </si>
  <si>
    <t>1.5 Sviluppo del sistema di formazione professionale terziaria (ITS)</t>
  </si>
  <si>
    <t>2.1: Didattica digitale integrata e formazione sulla transizione digitale del personale scolastico</t>
  </si>
  <si>
    <t>3.1 Nuove competenze e nuovi linguaggi</t>
  </si>
  <si>
    <t xml:space="preserve">3.2 Scuola 4.0: scuole innovative,  nuove aule didattiche e laboratori </t>
  </si>
  <si>
    <t>3.3 Piano di messa in sicurezza e riqualificazione dell'edilizia scolastica</t>
  </si>
  <si>
    <t>2.2 Scuola di Alta Formazione e formazione obbligatoria per dirigenti scolastici, docenti e personale tecnico-amministrativo</t>
  </si>
  <si>
    <t xml:space="preserve">Sub-totale risorse con destinazione territoriale </t>
  </si>
  <si>
    <t>Sub-totale territorializzabili e territorializzate</t>
  </si>
  <si>
    <r>
      <t>Tabella 1 – Misure PNRR e FoC a titolarità del Ministero dell'Università e della Ricerca</t>
    </r>
    <r>
      <rPr>
        <sz val="11"/>
        <rFont val="Calibri"/>
        <family val="2"/>
        <scheme val="minor"/>
      </rPr>
      <t xml:space="preserve"> (milioni di euro)</t>
    </r>
  </si>
  <si>
    <t>1.6 Orientamento attivo nella transizione scuola - università</t>
  </si>
  <si>
    <t>1.7 Alloggi per gli studenti e riforma della legislazione sugli alloggi per gli studenti (RIFORMA)</t>
  </si>
  <si>
    <t>1.7 Borse di studio per l'accesso all'università</t>
  </si>
  <si>
    <t>3.4 Didattica e competenze universitarie avanzate</t>
  </si>
  <si>
    <t>4.1 Estensione del numero di dottorati di ricerca e dottorati innovativi per la Pubblica Amministrazione e il patrimonio culturale</t>
  </si>
  <si>
    <t>1.1 Fondo per il Programma Nazionale della Ricerca (PNR) e Progetti di Ricerca di Rilevante Interesse Nazionale (PRIN)</t>
  </si>
  <si>
    <t>1.2 Finanziamento di progetti presentati da giovani ricercatori</t>
  </si>
  <si>
    <t>1.3 Partenariati estesi a Università, centri di ricerca, imprese e finanziamento progetti di ricerca</t>
  </si>
  <si>
    <t>1.4 Potenziamento strutture di ricerca e creazione di "campioni nazionali" di R&amp;S su alcune Key enabling technologies</t>
  </si>
  <si>
    <t xml:space="preserve">1.5 Creazione e rafforzamento di "ecosistemi dell'innovazione per la sostenibilità", costruendo "leader territoriali di R&amp;S" </t>
  </si>
  <si>
    <t>3.1 Fondo per la realizzazione di un sistema integrato di infrastrutture di ricerca e innovazione</t>
  </si>
  <si>
    <t>3.3 Introduzione di dottorati innovativi che rispondono ai fabbisogni di innovazione delle imprese e promuovono l'assunzione dei ricercatori da parte delle imprese</t>
  </si>
  <si>
    <t>Iniziative di ricerca per tecnologie e percorsi innovativi in ambito sanitario e assistenziale</t>
  </si>
  <si>
    <t>M6C2</t>
  </si>
  <si>
    <t>1.1 (Riforma) Politiche attive del lavoro e formazione</t>
  </si>
  <si>
    <t>1.1 Potenziamento dei Centri per l’Impiego</t>
  </si>
  <si>
    <t>1.4 Sistema duale</t>
  </si>
  <si>
    <t>1.1: Sostegno alle persone vulnerabili e prevenzione</t>
  </si>
  <si>
    <t>1.2: Percorsi di autonomia per persone con disabilità</t>
  </si>
  <si>
    <t>1.3:  Housing Temporaneo e Stazioni di posta</t>
  </si>
  <si>
    <t>2.2 Piani Urbani Integrati</t>
  </si>
  <si>
    <t>2.2 Interventi per la resilienza, la valorizzazione del territorio e l'efficienza energetica dei Comuni</t>
  </si>
  <si>
    <t>2.1: Investimenti in progetti di rigenerazione urbana, volti a ridurre situazioni di emarginazione e degrado sociale</t>
  </si>
  <si>
    <t>2. Valorizzazione dei beni confiscati alle mafie</t>
  </si>
  <si>
    <t>3. Interventi socio-educativi strutturati per combattere la povertà educativa nel Mezzogiorno a sostegno del Terzo Settore</t>
  </si>
  <si>
    <t xml:space="preserve">Ecosistemi per l’innovazione al Sud in contesti urbani marginalizzati </t>
  </si>
  <si>
    <r>
      <t>Tabella 1 – Misure PNRR e FoC a titolarità del Ministero della Salute</t>
    </r>
    <r>
      <rPr>
        <sz val="11"/>
        <rFont val="Calibri"/>
        <family val="2"/>
        <scheme val="minor"/>
      </rPr>
      <t xml:space="preserve"> (milioni di euro)</t>
    </r>
  </si>
  <si>
    <t>M6C1</t>
  </si>
  <si>
    <t>1.1 Case della Comunità e presa in carico della persona</t>
  </si>
  <si>
    <t>1.2. Casa come primo luogo di cura e telemedicina</t>
  </si>
  <si>
    <t>1.3. Rafforzamento dell'assistenza sanitaria intermedia e delle sue strutture (Ospedali di Comunità).</t>
  </si>
  <si>
    <t>1.1 Ammodernamento del parco tecnologico e digitale ospedaliero</t>
  </si>
  <si>
    <t>1.2. Verso un ospedale sicuro e sostenibile</t>
  </si>
  <si>
    <t>1.3. Rafforzamento dell'infrastruttura tecnologica e degli strumenti per la raccolta, l’elaborazione, l’analisi dei dati e la simulazione</t>
  </si>
  <si>
    <t>2.1. Valorizzazione e potenziamento della ricerca biomedica del SSN</t>
  </si>
  <si>
    <t>2.2 Sviluppo delle competenze tecniche-professionali, digitali e manageriali del personale del sistema sanitario</t>
  </si>
  <si>
    <t>Salute, ambiente, biodiversità e clima</t>
  </si>
  <si>
    <t>Verso un ospedale sicuro e sostenibile</t>
  </si>
  <si>
    <t>Ecosistema innovativo della salute</t>
  </si>
  <si>
    <r>
      <t xml:space="preserve">Tabella 1 – Misure PNRR e FoC a titolarità di altre amministrazioni </t>
    </r>
    <r>
      <rPr>
        <sz val="11"/>
        <rFont val="Calibri"/>
        <family val="2"/>
        <scheme val="minor"/>
      </rPr>
      <t>(milioni di euro)</t>
    </r>
  </si>
  <si>
    <t>M1C1- 2. Innovazione e tecnologia della Microelettronica</t>
  </si>
  <si>
    <t>M2C1 - 3.2 Green communities</t>
  </si>
  <si>
    <t>M2C4 - 2.1  Misure per la gestione del rischio di alluvione e per la riduzione del rischio idrogeologico</t>
  </si>
  <si>
    <t>M5C1 - 2.1 Servizio civile universale</t>
  </si>
  <si>
    <t>M5C1 - 1.3 Sistema di certificazione della parità di genere</t>
  </si>
  <si>
    <t>M5C2 - 3.1 Sport e inclusione sociale</t>
  </si>
  <si>
    <t>M5C3 - Interventi per le aree del terremoto del 2009 e 2016</t>
  </si>
  <si>
    <t>2.1 Servizio civile universale</t>
  </si>
  <si>
    <t>Interventi per le aree del terremoto del 2009 e 2016</t>
  </si>
  <si>
    <t>2. Innovazione e tecnologia della Microelettronica</t>
  </si>
  <si>
    <t>3.2 Green communities</t>
  </si>
  <si>
    <t>3.1 Sport e inclusione sociale</t>
  </si>
  <si>
    <t>M1C2 - 2. Innovazione e tecnologia della Microelettronica</t>
  </si>
  <si>
    <r>
      <rPr>
        <b/>
        <sz val="9"/>
        <rFont val="Calibri"/>
        <family val="2"/>
        <scheme val="minor"/>
      </rPr>
      <t>Fonti</t>
    </r>
    <r>
      <rPr>
        <sz val="9"/>
        <rFont val="Calibri"/>
        <family val="2"/>
        <scheme val="minor"/>
      </rPr>
      <t>: MEF – Tavole PNRR novembre 2021; e elaborazione DPCoe-NUVAP su dati rilevati presso l’Amministrazione titolare</t>
    </r>
  </si>
  <si>
    <t>-</t>
  </si>
  <si>
    <t>2.3: Competenze: Competenze e capacità amministrativa</t>
  </si>
  <si>
    <t>Totale territorializzabili</t>
  </si>
  <si>
    <t>Foc Territorializzabili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</si>
  <si>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>: La Tabella riporta la dotazione delle diverse misure arrotondata. Il calcolo dei totali e della quota Mezzogiorno, per maggiore precisione, è effettuato sui valori in euro o al maggior livello di dettaglio disponibile. I totali potrebbero pertanto non coincidere con la somma dei valori esposti a causa degli arrotondamenti</t>
    </r>
  </si>
  <si>
    <r>
      <rPr>
        <b/>
        <sz val="11"/>
        <rFont val="Calibri"/>
        <family val="2"/>
        <scheme val="minor"/>
      </rPr>
      <t>Tabella 4 – Ministro per l’Innovazione Tecnologica e la Transizione Digitale: valutazione della quota Mezzogiorno per le misure PNRR e FoC con destinazione territoriale e non ancora attivate, al 30 giugno 2022</t>
    </r>
    <r>
      <rPr>
        <sz val="11"/>
        <rFont val="Calibri"/>
        <family val="2"/>
        <scheme val="minor"/>
      </rPr>
      <t xml:space="preserve"> (milioni di euro e quote percentuali)</t>
    </r>
  </si>
  <si>
    <r>
      <rPr>
        <b/>
        <sz val="9"/>
        <rFont val="Calibri"/>
        <family val="2"/>
        <scheme val="minor"/>
      </rPr>
      <t>Nota</t>
    </r>
    <r>
      <rPr>
        <sz val="9"/>
        <rFont val="Calibri"/>
        <family val="2"/>
        <scheme val="minor"/>
      </rPr>
      <t>: La Tabella riporta la dotazione delle diverse misure arrotondata. Il calcolo dei totali e della quota Mezzogiorno, per maggiore precisione, è effettuato sui valori in euro o al maggior livello di dettaglio disponibile. I totali potrebbero pertanto non coincidere con la somma dei valori esposti a causa degli arrotondamenti</t>
    </r>
  </si>
  <si>
    <r>
      <t>Nota</t>
    </r>
    <r>
      <rPr>
        <sz val="9"/>
        <color theme="1"/>
        <rFont val="Calibri"/>
        <family val="2"/>
        <scheme val="minor"/>
      </rPr>
      <t xml:space="preserve">: </t>
    </r>
    <r>
      <rPr>
        <sz val="9"/>
        <color rgb="FF202124"/>
        <rFont val="Calibri"/>
        <family val="2"/>
        <scheme val="minor"/>
      </rPr>
      <t>La Tabella riporta la dotazione delle diverse misure arrotondata all’unità. I totali potrebbero pertanto non coincidere con la somma dei valori esposti a causa degli arrotondamenti</t>
    </r>
  </si>
  <si>
    <r>
      <t>Nota:</t>
    </r>
    <r>
      <rPr>
        <sz val="9"/>
        <color theme="1"/>
        <rFont val="Calibri"/>
        <family val="2"/>
        <scheme val="minor"/>
      </rPr>
      <t xml:space="preserve"> La Tabella riporta la dotazione delle diverse misure arrotondata all’unità. Il calcolo dei totali e della quota Mezzogiorno, per maggiore precisione, è effettuato sui valori in euro o al maggior livello di dettaglio disponibile. </t>
    </r>
    <r>
      <rPr>
        <sz val="9"/>
        <color rgb="FF202124"/>
        <rFont val="Calibri"/>
        <family val="2"/>
        <scheme val="minor"/>
      </rPr>
      <t>I totali potrebbero pertanto non coincidere con la somma dei valori esposti a causa degli arrotondamenti</t>
    </r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</si>
  <si>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4</t>
    </r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</si>
  <si>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4</t>
    </r>
  </si>
  <si>
    <r>
      <t>Nota</t>
    </r>
    <r>
      <rPr>
        <sz val="9"/>
        <rFont val="Calibri"/>
        <family val="2"/>
        <scheme val="minor"/>
      </rPr>
      <t>: La Tabella riporta la dotazione delle diverse misure arrotondata all’unità. I totali potrebbero pertanto non coincidere con la somma dei valori esposti a causa degli arrotondamenti</t>
    </r>
  </si>
  <si>
    <r>
      <t>Nota:</t>
    </r>
    <r>
      <rPr>
        <sz val="9"/>
        <rFont val="Calibri"/>
        <family val="2"/>
        <scheme val="minor"/>
      </rPr>
      <t xml:space="preserve">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</t>
    </r>
  </si>
  <si>
    <t>1.3: Migliorare l'efficienza energetica di cinema, teatri e musei</t>
  </si>
  <si>
    <t>2.3: Programmi per valorizzare l'identità di luoghi: parchi e giardini storici</t>
  </si>
  <si>
    <t xml:space="preserve"> PNRR Territorializzate</t>
  </si>
  <si>
    <t>Foc Territorializzate</t>
  </si>
  <si>
    <t>1.2 Creazione di imprese femminili</t>
  </si>
  <si>
    <r>
      <rPr>
        <b/>
        <sz val="9"/>
        <color rgb="FF000000"/>
        <rFont val="Calibri"/>
        <family val="2"/>
        <scheme val="minor"/>
      </rPr>
      <t>Nota</t>
    </r>
    <r>
      <rPr>
        <sz val="9"/>
        <color rgb="FF000000"/>
        <rFont val="Calibri"/>
        <family val="2"/>
        <scheme val="minor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3</t>
    </r>
  </si>
  <si>
    <r>
      <rPr>
        <b/>
        <sz val="9"/>
        <rFont val="Calibri"/>
        <family val="2"/>
      </rPr>
      <t>Nota</t>
    </r>
    <r>
      <rPr>
        <sz val="9"/>
        <rFont val="Calibri"/>
        <family val="2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3</t>
    </r>
  </si>
  <si>
    <r>
      <rPr>
        <b/>
        <sz val="11"/>
        <rFont val="Calibri"/>
        <family val="2"/>
        <scheme val="minor"/>
      </rPr>
      <t>Tabella 3 – Ministro per l’Innovazione Tecnologica e la Transizione Digitale: valutazione della quota Mezzogiorno per le misure PNRR e FoC con destinazione territoriale e attivate, al 30 giugno 2022</t>
    </r>
    <r>
      <rPr>
        <sz val="11"/>
        <rFont val="Calibri"/>
        <family val="2"/>
        <scheme val="minor"/>
      </rPr>
      <t xml:space="preserve"> (milioni di euro e quote percentuali)</t>
    </r>
  </si>
  <si>
    <r>
      <t xml:space="preserve">Tabella 2 – Ministro per l’Innovazione Tecnologica e la Transizione Digitale: valutazione della quota Mezzogiorno su risorse PNRR, FoC e sul totale, al 30 giugno 2022 </t>
    </r>
    <r>
      <rPr>
        <sz val="11"/>
        <rFont val="Calibri"/>
        <family val="2"/>
        <scheme val="minor"/>
      </rPr>
      <t>(milioni di euro e quote percentuali)</t>
    </r>
  </si>
  <si>
    <r>
      <t>Nota</t>
    </r>
    <r>
      <rPr>
        <sz val="9"/>
        <color theme="1"/>
        <rFont val="Calibri"/>
        <family val="2"/>
        <scheme val="minor"/>
      </rPr>
      <t xml:space="preserve">: </t>
    </r>
    <r>
      <rPr>
        <sz val="9"/>
        <color rgb="FF202124"/>
        <rFont val="Calibri"/>
        <family val="2"/>
        <scheme val="minor"/>
      </rPr>
      <t>La Tabella riporta la dotazione delle diverse misure arrotondata all’unità. I totali potrebbero pertanto non coincidere con la somma dei valori esposti a causa degli arrotondamenti.</t>
    </r>
  </si>
  <si>
    <t xml:space="preserve">  PNRR Territorializzabili</t>
  </si>
  <si>
    <t xml:space="preserve">  M1C3</t>
  </si>
  <si>
    <t xml:space="preserve">  Foc Territorializzabili</t>
  </si>
  <si>
    <t xml:space="preserve">  FoC Territorializzate</t>
  </si>
  <si>
    <t>2.1 Misure per la gestione del rischio di alluvione e per la riduzione del rischio idrogeologico</t>
  </si>
  <si>
    <r>
      <rPr>
        <b/>
        <sz val="11"/>
        <rFont val="Calibri"/>
        <family val="2"/>
        <scheme val="minor"/>
      </rPr>
      <t>Tabella 3 – Altre amministrazioni: valutazione della quota Mezzogiorno per le misure PNRR e FoC con destinazione territoriale e attivate, al 30 giugno 2022</t>
    </r>
    <r>
      <rPr>
        <sz val="11"/>
        <rFont val="Calibri"/>
        <family val="2"/>
        <scheme val="minor"/>
      </rPr>
      <t xml:space="preserve"> (milioni di euro e quote percentuali)</t>
    </r>
  </si>
  <si>
    <r>
      <t xml:space="preserve">Tabella 2 – Altre amministrazioni: valutazione della quota Mezzogiorno su risorse PNRR, FoC e sul totale, al 30 giugno 2022 </t>
    </r>
    <r>
      <rPr>
        <sz val="11"/>
        <rFont val="Calibri"/>
        <family val="2"/>
        <scheme val="minor"/>
      </rPr>
      <t>(milioni di euro e quote percentuali)</t>
    </r>
  </si>
  <si>
    <r>
      <t xml:space="preserve">Tabella 2 – Ministero dell'Università e della Ricerca: valutazione della quota Mezzogiorno su risorse PNRR, FoC e sul totale, al 30 giugno 2022 </t>
    </r>
    <r>
      <rPr>
        <sz val="11"/>
        <rFont val="Calibri"/>
        <family val="2"/>
        <scheme val="minor"/>
      </rPr>
      <t>(milioni di euro e quote percentuali)</t>
    </r>
  </si>
  <si>
    <r>
      <rPr>
        <b/>
        <sz val="11"/>
        <rFont val="Calibri"/>
        <family val="2"/>
        <scheme val="minor"/>
      </rPr>
      <t>Tabella 3 – Ministero dell'Università e della Ricerca: valutazione della quota Mezzogiorno per le misure PNRR e FoC con destinazione territoriale e attivate al 30 giugno 2022</t>
    </r>
    <r>
      <rPr>
        <sz val="11"/>
        <rFont val="Calibri"/>
        <family val="2"/>
        <scheme val="minor"/>
      </rPr>
      <t xml:space="preserve"> (milioni di euro e quote percentuali)</t>
    </r>
  </si>
  <si>
    <r>
      <rPr>
        <b/>
        <sz val="11"/>
        <rFont val="Calibri"/>
        <family val="2"/>
        <scheme val="minor"/>
      </rPr>
      <t>Tabella 4 – Ministero dell'Università e della Ricerca: valutazione della quota Mezzogiorno per le misure PNRR e FoC con destinazione territoriale e non ancora attivate, al 30 giugno 2022</t>
    </r>
    <r>
      <rPr>
        <sz val="11"/>
        <rFont val="Calibri"/>
        <family val="2"/>
        <scheme val="minor"/>
      </rPr>
      <t xml:space="preserve"> (milioni di euro e quote percentuali)</t>
    </r>
  </si>
  <si>
    <r>
      <rPr>
        <b/>
        <sz val="11"/>
        <rFont val="Calibri"/>
        <family val="2"/>
        <scheme val="minor"/>
      </rPr>
      <t>Tabella 4 – Ministero della Salute: valutazione della quota Mezzogiorno per le misure PNRR e FoC con destinazione territoriale e non ancora attivate, al 30 giugno 2022</t>
    </r>
    <r>
      <rPr>
        <sz val="11"/>
        <rFont val="Calibri"/>
        <family val="2"/>
        <scheme val="minor"/>
      </rPr>
      <t xml:space="preserve"> (milioni di euro e quote percentuali)</t>
    </r>
  </si>
  <si>
    <r>
      <t>Tabella 5 – Riepilogo della quota Mezzogiorno per le misure di cui è titolare il Ministero della Salute, al 30 giugno 2022</t>
    </r>
    <r>
      <rPr>
        <sz val="11"/>
        <rFont val="Calibri"/>
        <family val="2"/>
      </rPr>
      <t xml:space="preserve"> (milioni di euro e quote percentuali)</t>
    </r>
  </si>
  <si>
    <t xml:space="preserve">  FoC Territorializzabili</t>
  </si>
  <si>
    <t xml:space="preserve">  PNRR Territorializzate</t>
  </si>
  <si>
    <t xml:space="preserve">  Foc Territorializzate</t>
  </si>
  <si>
    <r>
      <rPr>
        <b/>
        <sz val="11"/>
        <rFont val="Calibri"/>
        <family val="2"/>
        <scheme val="minor"/>
      </rPr>
      <t>Tabella 3 – Ministero della Salute: valutazione della quota Mezzogiorno per le misure PNRR e FoC con destinazione territoriale e attivate, al 30 giugno 2022</t>
    </r>
    <r>
      <rPr>
        <sz val="11"/>
        <rFont val="Calibri"/>
        <family val="2"/>
        <scheme val="minor"/>
      </rPr>
      <t xml:space="preserve"> (milioni di euro e quote percentuali)</t>
    </r>
  </si>
  <si>
    <r>
      <t xml:space="preserve">Tabella 2 – Ministero della Salute: valutazione della quota Mezzogiorno su risorse PNRR, FoC e sul totale, al 30 giugno 2022 </t>
    </r>
    <r>
      <rPr>
        <sz val="11"/>
        <rFont val="Calibri"/>
        <family val="2"/>
        <scheme val="minor"/>
      </rPr>
      <t>(milioni di euro e quote percentuali)</t>
    </r>
  </si>
  <si>
    <t>Ecosistemi per l’innovazione al Sud in contesti urbani marginalizzati</t>
  </si>
  <si>
    <t> -</t>
  </si>
  <si>
    <t xml:space="preserve">-   </t>
  </si>
  <si>
    <t>- </t>
  </si>
  <si>
    <t>2.2:  Piani Urbani Integrati</t>
  </si>
  <si>
    <t xml:space="preserve"> M4C1</t>
  </si>
  <si>
    <t xml:space="preserve"> M4C2</t>
  </si>
  <si>
    <t>1.5 Creazione e rafforzamento di "ecosistemi dell'innovazione per la sostenibilità", costruendo "leader territoriali di R&amp;S"</t>
  </si>
  <si>
    <t xml:space="preserve"> M6C2</t>
  </si>
  <si>
    <t xml:space="preserve">  M4C1</t>
  </si>
  <si>
    <t xml:space="preserve">  M4C2</t>
  </si>
  <si>
    <t>1.4 Potenziamento strutture di ricerca e creazione di "campioni nazionali" di R&amp;S su alcune Key enabling technologies *</t>
  </si>
  <si>
    <t xml:space="preserve">  M6C2</t>
  </si>
  <si>
    <t xml:space="preserve">  FoCTerritorializzate</t>
  </si>
  <si>
    <r>
      <t>Tabella 5 – Riepilogo della quota Mezzogiorno per le misure di cui è titolare il Ministero dell'Università e della Ricerca, al 30 giugno 2022</t>
    </r>
    <r>
      <rPr>
        <sz val="11"/>
        <rFont val="Calibri"/>
        <family val="2"/>
        <scheme val="minor"/>
      </rPr>
      <t xml:space="preserve"> (milioni di euro e quote percentuali)</t>
    </r>
  </si>
  <si>
    <r>
      <t xml:space="preserve">Tabella 1 – Misure PNRR e FoC a titolarità del Ministero della Transizione Ecologica </t>
    </r>
    <r>
      <rPr>
        <sz val="10"/>
        <rFont val="Calibri"/>
        <family val="2"/>
        <scheme val="minor"/>
      </rPr>
      <t>(milioni di euro)</t>
    </r>
  </si>
  <si>
    <r>
      <t xml:space="preserve">Tabella 2 – Ministero della Transizione Ecologica: valutazione della quota Mezzogiorno su risorse PNRR, FoC e sul totale, al 30 giugno 2022 </t>
    </r>
    <r>
      <rPr>
        <sz val="10"/>
        <rFont val="Calibri"/>
        <family val="2"/>
        <scheme val="minor"/>
      </rPr>
      <t>(milioni di euro e quote percentuali)</t>
    </r>
  </si>
  <si>
    <r>
      <rPr>
        <b/>
        <sz val="11"/>
        <color theme="1"/>
        <rFont val="Calibri"/>
        <family val="2"/>
        <scheme val="minor"/>
      </rPr>
      <t>Tabella 3 – Ministero della Transizione Ecologica: valutazione della quota Mezzogiorno per le misure PNRR e FoC con destinazione territoriale e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</si>
  <si>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4 – Ministero della Transizione Ecologica: valutazione della quota Mezzogiorno per le misure PNRR e FoC con destinazione territoriale e non ancora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</si>
  <si>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t>Tabella 5 – Riepilogo della quota Mezzogiorno per le misure a titolarità del Ministero della Transizione Ecologica, al 30 giugno 2022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</si>
  <si>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t>3.1 Produzione (idrogeno) in aree industriali dismesse</t>
  </si>
  <si>
    <t>3.2 Scuola 4.0: scuole innovative,  nuove aule didattiche e laboratori</t>
  </si>
  <si>
    <t>Strade sicure - Implementazione di un sistema di monitoraggio dinamico per il controllo da remoto di ponti, viadotti e tunnel (A24-A25)</t>
  </si>
  <si>
    <t>1.3: Connessioni diagonali</t>
  </si>
  <si>
    <t>4. Interventi per le Zone Economiche Speciali (ZES)</t>
  </si>
  <si>
    <t>2.2: Innovazione digitale dei sistemi aeroportuali</t>
  </si>
  <si>
    <t>Tabella 1 – Risorse PNRR e FoC per Amministrazione titolare (milioni di euro)</t>
  </si>
  <si>
    <t>Tabella 2 – Classificazione delle risorse PNRR e FoC per Amministrazione e categoria di misura (milioni di euro)</t>
  </si>
  <si>
    <r>
      <t xml:space="preserve">Tabella 2 – Classificazione delle risorse PNRR e FoC per Amministrazione e categoria di misura </t>
    </r>
    <r>
      <rPr>
        <sz val="11"/>
        <color rgb="FF000000"/>
        <rFont val="Calibri"/>
        <family val="2"/>
        <scheme val="minor"/>
      </rPr>
      <t>(milioni di euro)</t>
    </r>
  </si>
  <si>
    <r>
      <t xml:space="preserve">Tabella 1 – Risorse PNRR e FoC per Amministrazione titolare </t>
    </r>
    <r>
      <rPr>
        <sz val="11"/>
        <color rgb="FF000000"/>
        <rFont val="Calibri"/>
        <family val="2"/>
        <scheme val="minor"/>
      </rPr>
      <t>(milioni di euro)</t>
    </r>
  </si>
  <si>
    <t>Tabella 3 - Valutazione della quota Mezzogiorno per Amministrazione per le misure PNRR con destinazione territoriale al 30 giugno 2022 (milioni di euro e quote percentuali)</t>
  </si>
  <si>
    <t>Tabella 4 - Valutazione della quota Mezzogiorno per Amministrazione per le misure PNRR e FoC con destinazione territoriale al 30 giugno 2022 (milioni di euro e quote percentuali)</t>
  </si>
  <si>
    <r>
      <t>Tabella 4 - Valutazione della quota Mezzogiorno per Amministrazione per le misure PNRR e FoC con destinazione territoriale al 30 giugno 2022</t>
    </r>
    <r>
      <rPr>
        <sz val="11"/>
        <rFont val="Calibri"/>
        <family val="2"/>
        <scheme val="minor"/>
      </rPr>
      <t xml:space="preserve"> (milioni di euro e quote percentuali)</t>
    </r>
  </si>
  <si>
    <r>
      <t xml:space="preserve">Tabella 3 - Valutazione della quota Mezzogiorno per Amministrazione per le misure PNRR con destinazione territoriale al 30 giugno 2022 </t>
    </r>
    <r>
      <rPr>
        <sz val="11"/>
        <rFont val="Calibri"/>
        <family val="2"/>
        <scheme val="minor"/>
      </rPr>
      <t>(milioni di euro e quote percentuali)</t>
    </r>
  </si>
  <si>
    <t>Tabella 5 - Risorse relative a misure PNRR e FoC con destinazione territoriale per stato di attivazione e Amministrazione di riferimento, al 30 giugno 2022 (milioni di euro quote percentuali)</t>
  </si>
  <si>
    <r>
      <t xml:space="preserve">Tabella 5 - Risorse relative a misure PNRR e FoC con destinazione territoriale per stato di attivazione e Amministrazione di riferimento, al 30 giugno 2022 </t>
    </r>
    <r>
      <rPr>
        <sz val="11"/>
        <color rgb="FF000000"/>
        <rFont val="Calibri"/>
        <family val="2"/>
        <scheme val="minor"/>
      </rPr>
      <t>(milioni di euro quote percentuali)</t>
    </r>
  </si>
  <si>
    <r>
      <t xml:space="preserve">Tabella 6 – Quantificazione delle risorse destinate al Mezzogiorno delle misure PNRR e FoC con destinazione territoriale per Amministrazione di riferimento e stato di attivazione delle misure al 30 giugno 2022 </t>
    </r>
    <r>
      <rPr>
        <sz val="11"/>
        <rFont val="Calibri"/>
        <family val="2"/>
        <scheme val="minor"/>
      </rPr>
      <t xml:space="preserve">(milioni di euro e quote percentuali) </t>
    </r>
  </si>
  <si>
    <t xml:space="preserve">Tabella 6 – Quantificazione delle risorse destinate al Mezzogiorno delle misure PNRR e FoC con destinazione territoriale per Amministrazione di riferimento e stato di attivazione delle misure al 30 giugno 2022 (milioni di euro e quote percentuali) </t>
  </si>
  <si>
    <r>
      <t xml:space="preserve">Tabella 7 – Risorse relative a misure PNRR e FoC con destinazione territoriale per Amministrazione e grado di solidità della quantificazione delle risorse destinate al Mezzogiorno al 30 giugno 2022 </t>
    </r>
    <r>
      <rPr>
        <sz val="11"/>
        <rFont val="Calibri"/>
        <family val="2"/>
        <scheme val="minor"/>
      </rPr>
      <t xml:space="preserve">(milioni di euro) </t>
    </r>
  </si>
  <si>
    <t xml:space="preserve">Tabella 7 – Risorse relative a misure PNRR e FoC con destinazione territoriale per Amministrazione e grado di solidità della quantificazione delle risorse destinate al Mezzogiorno al 30 giugno 2022 (milioni di euro) 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</si>
  <si>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4</t>
    </r>
  </si>
  <si>
    <r>
      <rPr>
        <b/>
        <sz val="9"/>
        <color rgb="FF000000"/>
        <rFont val="Calibri"/>
        <family val="2"/>
        <scheme val="minor"/>
      </rPr>
      <t>Nota</t>
    </r>
    <r>
      <rPr>
        <sz val="9"/>
        <color rgb="FF000000"/>
        <rFont val="Calibri"/>
        <family val="2"/>
        <scheme val="minor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3</t>
    </r>
  </si>
  <si>
    <r>
      <rPr>
        <b/>
        <sz val="9"/>
        <rFont val="Calibri"/>
        <family val="2"/>
        <scheme val="minor"/>
      </rPr>
      <t>Nota</t>
    </r>
    <r>
      <rPr>
        <sz val="9"/>
        <rFont val="Calibri"/>
        <family val="2"/>
        <scheme val="minor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4</t>
    </r>
  </si>
  <si>
    <r>
      <rPr>
        <b/>
        <sz val="9"/>
        <rFont val="Calibri"/>
        <family val="2"/>
        <scheme val="minor"/>
      </rPr>
      <t>Nota</t>
    </r>
    <r>
      <rPr>
        <sz val="9"/>
        <rFont val="Calibri"/>
        <family val="2"/>
        <scheme val="minor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3</t>
    </r>
  </si>
  <si>
    <r>
      <rPr>
        <b/>
        <sz val="9"/>
        <color rgb="FF000000"/>
        <rFont val="Calibri"/>
        <family val="2"/>
        <scheme val="minor"/>
      </rPr>
      <t>Nota</t>
    </r>
    <r>
      <rPr>
        <sz val="9"/>
        <color rgb="FF000000"/>
        <rFont val="Calibri"/>
        <family val="2"/>
        <scheme val="minor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4</t>
    </r>
  </si>
  <si>
    <r>
      <t>Nota</t>
    </r>
    <r>
      <rPr>
        <sz val="9"/>
        <rFont val="Calibri"/>
        <family val="2"/>
        <scheme val="minor"/>
      </rPr>
      <t xml:space="preserve">: La Tabella aggrega la dotazione delle diverse misure di cui sono responsabili le varie amministrazioni arrotondata all’unità (per milione di euro). I totali potrebbero pertanto non coincidere con la somma dei valori esposti a causa degli arrotondamenti. </t>
    </r>
  </si>
  <si>
    <r>
      <t>Fonte</t>
    </r>
    <r>
      <rPr>
        <sz val="9"/>
        <rFont val="Calibri"/>
        <family val="2"/>
        <scheme val="minor"/>
      </rPr>
      <t>: elaborazione DPCoe-NUVAP su dati MEF – Tavole PNRR novembre 2021</t>
    </r>
  </si>
  <si>
    <r>
      <t>Nota:</t>
    </r>
    <r>
      <rPr>
        <sz val="9"/>
        <rFont val="Calibri"/>
        <family val="2"/>
        <scheme val="minor"/>
      </rPr>
      <t xml:space="preserve"> La Tabella riporta la dotazione delle diverse misure arrotondata. Il calcolo dei totali e della quota Mezzogiorno, per maggiore precisione, è effettuato sui valori in euro o al maggior livello di dettaglio disponibile. I totali potrebbero pertanto non coincidere </t>
    </r>
    <r>
      <rPr>
        <sz val="9"/>
        <color rgb="FF202124"/>
        <rFont val="Calibri"/>
        <family val="2"/>
        <scheme val="minor"/>
      </rPr>
      <t>con la somma dei valori esposti</t>
    </r>
    <r>
      <rPr>
        <sz val="9"/>
        <rFont val="Calibri"/>
        <family val="2"/>
        <scheme val="minor"/>
      </rPr>
      <t xml:space="preserve"> a causa degli arrotondamenti </t>
    </r>
  </si>
  <si>
    <r>
      <t>Fonte:</t>
    </r>
    <r>
      <rPr>
        <sz val="9"/>
        <color rgb="FF202124"/>
        <rFont val="Calibri"/>
        <family val="2"/>
        <scheme val="minor"/>
      </rPr>
      <t xml:space="preserve"> Elaborazione DPCoe-NUVAP su dati al 30/06/2022 rilevati presso l’Amministrazione titolare</t>
    </r>
  </si>
  <si>
    <r>
      <t>Nota:</t>
    </r>
    <r>
      <rPr>
        <sz val="9"/>
        <rFont val="Calibri"/>
        <family val="2"/>
        <scheme val="minor"/>
      </rPr>
      <t xml:space="preserve"> La Tabella riporta la dotazione delle diverse misure arrotondata. Il calcolo dei totali e della quota Mezzogiorno, per maggiore precisione, è effettuato sui valori in euro o al maggior livello di dettaglio disponibile. I totali potrebbero pertanto non coincidere </t>
    </r>
    <r>
      <rPr>
        <sz val="9"/>
        <color rgb="FF202124"/>
        <rFont val="Calibri"/>
        <family val="2"/>
        <scheme val="minor"/>
      </rPr>
      <t>con la somma dei valori esposti</t>
    </r>
    <r>
      <rPr>
        <sz val="9"/>
        <rFont val="Calibri"/>
        <family val="2"/>
        <scheme val="minor"/>
      </rPr>
      <t xml:space="preserve"> a causa degli arrotondamenti.</t>
    </r>
  </si>
  <si>
    <r>
      <t>Fonte:</t>
    </r>
    <r>
      <rPr>
        <sz val="9"/>
        <color rgb="FF202124"/>
        <rFont val="Calibri"/>
        <family val="2"/>
        <scheme val="minor"/>
      </rPr>
      <t xml:space="preserve"> Elaborazione DPCoe-NUVAP su dati al 30/06/2022 rilevati presso le Amministrazioni titolari</t>
    </r>
  </si>
  <si>
    <r>
      <t>Tabella 1 – Misure PNRR e FoC a titolarità del Ministro per la Pubblica Amministrazione</t>
    </r>
    <r>
      <rPr>
        <sz val="10"/>
        <rFont val="Calibri"/>
        <family val="2"/>
        <scheme val="minor"/>
      </rPr>
      <t xml:space="preserve"> (milioni di euro)</t>
    </r>
  </si>
  <si>
    <r>
      <t xml:space="preserve">Tabella 2 – Ministro per la Pubblica Amministrazione: valutazione della quota Mezzogiorno su risorse PNRR, FoC e sul totale, al 30 giugno 2022 </t>
    </r>
    <r>
      <rPr>
        <sz val="11"/>
        <color theme="1"/>
        <rFont val="Calibri"/>
        <family val="2"/>
        <scheme val="minor"/>
      </rPr>
      <t>(</t>
    </r>
    <r>
      <rPr>
        <sz val="10"/>
        <rFont val="Calibri"/>
        <family val="2"/>
        <scheme val="minor"/>
      </rPr>
      <t>milioni di euro e quote percentuali)</t>
    </r>
  </si>
  <si>
    <r>
      <rPr>
        <b/>
        <sz val="11"/>
        <color theme="1"/>
        <rFont val="Calibri"/>
        <family val="2"/>
        <scheme val="minor"/>
      </rPr>
      <t>Tabella 3 – Ministro per la Pubblica Amministrazione: valutazione della quota Mezzogiorno per le misure PNRR e FoC con destinazione territoriale e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</si>
  <si>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4 – Ministro per la Pubblica Amministrazione: valutazione della quota Mezzogiorno per le misure PNRR e FoC con destinazione territoriale e non ancora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</si>
  <si>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t>Tabella 5 – Riepilogo della quota Mezzogiorno per le misure a titolarità del Ministro per la Pubblica Amministrazione, al 30 giugno 2022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</si>
  <si>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1 – Misure PNRR e FoC a titolarità del Ministero della Giustizia</t>
    </r>
    <r>
      <rPr>
        <sz val="10"/>
        <rFont val="Calibri"/>
        <family val="2"/>
        <scheme val="minor"/>
      </rPr>
      <t xml:space="preserve"> (milioni di euro)</t>
    </r>
  </si>
  <si>
    <r>
      <t xml:space="preserve">Tabella 2 – Ministero della Giustizia: valutazione della quota Mezzogiorno su risorse PNRR, FoC e sul totale, al 30 giugno 2022 </t>
    </r>
    <r>
      <rPr>
        <sz val="10"/>
        <rFont val="Calibri"/>
        <family val="2"/>
        <scheme val="minor"/>
      </rPr>
      <t>(milioni di euro e quote percentuali)</t>
    </r>
  </si>
  <si>
    <r>
      <rPr>
        <b/>
        <sz val="11"/>
        <color theme="1"/>
        <rFont val="Calibri"/>
        <family val="2"/>
        <scheme val="minor"/>
      </rPr>
      <t>Tabella 3 –  Ministero della Giustizia: valutazione della quota Mezzogiorno per le misure PNRR e FoC con destinazione territoriale e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</si>
  <si>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4 –  Ministero della Giustizia: valutazione della quota Mezzogiorno per le misure PNRR e FoC con destinazione territoriale e non ancora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</si>
  <si>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t>Tabella 5 – Riepilogo della quota Mezzogiorno per le misure a titolarità del Ministero della Giustizia, al 30 giugno 2022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</si>
  <si>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t>Tabella 5 – Riepilogo della quota Mezzogiorno per le misure a titolarità del Ministro per l’Innovazione Tecnologica e la Transizione Digitale, al 30 giugno 2022</t>
    </r>
    <r>
      <rPr>
        <sz val="11"/>
        <rFont val="Calibri"/>
        <family val="2"/>
        <scheme val="minor"/>
      </rPr>
      <t xml:space="preserve"> (milioni di euro e quote percentuali)</t>
    </r>
  </si>
  <si>
    <r>
      <t>Tabella 1 – Misure PNRR e FoC a titolarità del Ministro per lo Sviluppo Economico</t>
    </r>
    <r>
      <rPr>
        <sz val="10"/>
        <rFont val="Calibri"/>
        <family val="2"/>
        <scheme val="minor"/>
      </rPr>
      <t xml:space="preserve"> (milioni di euro)</t>
    </r>
  </si>
  <si>
    <r>
      <t xml:space="preserve">Tabella 2 – Ministro per lo Sviluppo Economico: valutazione della quota Mezzogiorno su risorse PNRR, FoC e sul totale, al 30 giugno 2022 </t>
    </r>
    <r>
      <rPr>
        <sz val="10"/>
        <rFont val="Calibri"/>
        <family val="2"/>
        <scheme val="minor"/>
      </rPr>
      <t>(milioni di euro e quote percentuali)</t>
    </r>
  </si>
  <si>
    <r>
      <rPr>
        <b/>
        <sz val="11"/>
        <color theme="1"/>
        <rFont val="Calibri"/>
        <family val="2"/>
        <scheme val="minor"/>
      </rPr>
      <t>Tabella 3 – Ministro per lo Sviluppo Economico: valutazione della quota Mezzogiorno per le misure PNRR e FoC con destinazione territoriale e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</si>
  <si>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4 – Ministro per lo Sviluppo Economico: valutazione della quota Mezzogiorno per le misure PNRR e FoC con destinazione territoriale e non ancora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</si>
  <si>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t>Tabella 5 – Riepilogo della quota Mezzogiorno per le misure a titolarità del Ministro per lo Sviluppo Economico, al 30 giugno 2022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</si>
  <si>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t>Tabella 1 – Misure PNRR e FoC a titolarità del Ministero degli Affari Esteri e della Cooperazione Internazionale</t>
    </r>
    <r>
      <rPr>
        <sz val="10"/>
        <rFont val="Calibri"/>
        <family val="2"/>
        <scheme val="minor"/>
      </rPr>
      <t xml:space="preserve"> (milioni di euro)</t>
    </r>
  </si>
  <si>
    <r>
      <t xml:space="preserve">Tabella 2 – Ministero degli Affari Esteri e della Cooperazione Internazionale: valutazione della quota Mezzogiorno su risorse PNRR, FoC e sul totale, al 30 giugno 2022 </t>
    </r>
    <r>
      <rPr>
        <sz val="10"/>
        <rFont val="Calibri"/>
        <family val="2"/>
        <scheme val="minor"/>
      </rPr>
      <t>(milioni di euro e quote percentuali)</t>
    </r>
  </si>
  <si>
    <r>
      <rPr>
        <b/>
        <sz val="11"/>
        <color theme="1"/>
        <rFont val="Calibri"/>
        <family val="2"/>
        <scheme val="minor"/>
      </rPr>
      <t>Tabella 3 – Ministero degli Affari Esteri e della Cooperazione Internazionale: valutazione della quota Mezzogiorno per le misure PNRR e FoC con destinazione territoriale e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</si>
  <si>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4 – Ministero degli Affari Esteri e della Cooperazione Internazionale: valutazione della quota Mezzogiorno per le misure PNRR e FoC con destinazione territoriale e non ancora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</si>
  <si>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t>Tabella 5 – Riepilogo della quota Mezzogiorno per le misure a titolarità del Ministero degli Affari Esteri e della Cooperazione Internazionale, al 30 giugno 2022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</si>
  <si>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t>Tabella 1 – Misure PNRR e FoC a titolarità del Ministero della Cultura</t>
    </r>
    <r>
      <rPr>
        <sz val="10"/>
        <rFont val="Calibri"/>
        <family val="2"/>
        <scheme val="minor"/>
      </rPr>
      <t xml:space="preserve"> (milioni di euro)</t>
    </r>
  </si>
  <si>
    <r>
      <t xml:space="preserve">di cui: progetti in essere
</t>
    </r>
    <r>
      <rPr>
        <sz val="11"/>
        <color rgb="FF000000"/>
        <rFont val="Calibri"/>
        <family val="2"/>
        <scheme val="minor"/>
      </rPr>
      <t>(Mln€)</t>
    </r>
  </si>
  <si>
    <r>
      <t xml:space="preserve">Tabella 2 – Ministero della Cultura: valutazione della quota Mezzogiorno su risorse PNRR, FoC e sul totale, al 30 giugno 2022 </t>
    </r>
    <r>
      <rPr>
        <sz val="10"/>
        <rFont val="Calibri"/>
        <family val="2"/>
        <scheme val="minor"/>
      </rPr>
      <t>(milioni di euro e quote percentuali)</t>
    </r>
  </si>
  <si>
    <r>
      <rPr>
        <b/>
        <sz val="11"/>
        <color theme="1"/>
        <rFont val="Calibri"/>
        <family val="2"/>
        <scheme val="minor"/>
      </rPr>
      <t>Tabella 3 – Ministero della Cultura: valutazione della quota Mezzogiorno per le misure PNRR e FoC con destinazione territoriale e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</si>
  <si>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4 – Ministero della Cultura: valutazione della quota Mezzogiorno per le misure PNRR e FoC con destinazione territoriale e non ancora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</si>
  <si>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t>Tabella 5 – Riepilogo della quota Mezzogiorno per le misure a titolarità del Ministero della Cultura, al 30 giugno 2022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</si>
  <si>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t>Tabella 1 – Misure PNRR e FoC a titolarità del Ministero del Turismo</t>
    </r>
    <r>
      <rPr>
        <sz val="10"/>
        <rFont val="Calibri"/>
        <family val="2"/>
        <scheme val="minor"/>
      </rPr>
      <t xml:space="preserve"> (milioni di euro)</t>
    </r>
  </si>
  <si>
    <r>
      <t xml:space="preserve">Tabella 2 – Ministero del Turismo: valutazione della quota Mezzogiorno su risorse PNRR, FoC e sul totale, al 30 giugno 2022 </t>
    </r>
    <r>
      <rPr>
        <sz val="10"/>
        <rFont val="Calibri"/>
        <family val="2"/>
        <scheme val="minor"/>
      </rPr>
      <t>(milioni di euro e quote percentuali)</t>
    </r>
  </si>
  <si>
    <r>
      <rPr>
        <b/>
        <sz val="11"/>
        <color theme="1"/>
        <rFont val="Calibri"/>
        <family val="2"/>
        <scheme val="minor"/>
      </rPr>
      <t>Tabella 3 – Ministero del Turismo: valutazione della quota Mezzogiorno per le misure PNRR e FoC con destinazione territoriale e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</si>
  <si>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4 – Ministero del Turismo: valutazione della quota Mezzogiorno per le misure PNRR e FoC con destinazione territoriale e non ancora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</si>
  <si>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t>Tabella 5 – Riepilogo della quota Mezzogiorno per le misure a titolarità del Ministero del Turismo, al 30 giugno 2022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</si>
  <si>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t>Tabella 1 – Misure PNRR e FoC a titolarità del Ministero delle Politiche Agricole Alimetari e Forestali</t>
    </r>
    <r>
      <rPr>
        <sz val="10"/>
        <rFont val="Calibri"/>
        <family val="2"/>
        <scheme val="minor"/>
      </rPr>
      <t xml:space="preserve"> (milioni di euro)</t>
    </r>
  </si>
  <si>
    <r>
      <t xml:space="preserve">Tabella 2 – Ministero delle Politiche Agricole Alimetari e Forestali: valutazione della quota Mezzogiorno su risorse PNRR, FoC e sul totale, al 30 giugno 2022 </t>
    </r>
    <r>
      <rPr>
        <sz val="10"/>
        <rFont val="Calibri"/>
        <family val="2"/>
        <scheme val="minor"/>
      </rPr>
      <t>(milioni di euro e quote percentuali)</t>
    </r>
  </si>
  <si>
    <r>
      <rPr>
        <b/>
        <sz val="11"/>
        <color theme="1"/>
        <rFont val="Calibri"/>
        <family val="2"/>
        <scheme val="minor"/>
      </rPr>
      <t>Tabella 3 – Ministero delle Politiche Agricole Alimetari e Forestali: valutazione della quota Mezzogiorno per le misure PNRR e FoC con destinazione territoriale e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</si>
  <si>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4 – Ministero delle Politiche Agricole Alimetari e Forestali: valutazione della quota Mezzogiorno per le misure PNRR e FoC con destinazione territoriale e non ancora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</si>
  <si>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t>Tabella 5 – Riepilogo della quota Mezzogiorno per le misure a titolarità del Ministero delle Politiche Agricole Alimentari e Forestali, al 30 giugno 2022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</si>
  <si>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t xml:space="preserve">Tabella 1 – Misure PNRR e FoC a titolarità del Ministero delle Infrastrutture e Mobilità Sostenibili </t>
    </r>
    <r>
      <rPr>
        <sz val="10"/>
        <rFont val="Calibri"/>
        <family val="2"/>
        <scheme val="minor"/>
      </rPr>
      <t>(milioni di euro)</t>
    </r>
  </si>
  <si>
    <r>
      <t xml:space="preserve">Tabella 2 – Ministero delle Infrastrutture e Mobilità Sostenibili: valutazione della quota Mezzogiorno su risorse PNRR, FoC e sul totale, al 30 giugno 2022 </t>
    </r>
    <r>
      <rPr>
        <sz val="10"/>
        <rFont val="Calibri"/>
        <family val="2"/>
        <scheme val="minor"/>
      </rPr>
      <t>(milioni di euro e quote percentuali)</t>
    </r>
  </si>
  <si>
    <r>
      <rPr>
        <b/>
        <sz val="11"/>
        <color theme="1"/>
        <rFont val="Calibri"/>
        <family val="2"/>
        <scheme val="minor"/>
      </rPr>
      <t>Tabella 3 – Ministero delle Infrastrutture e Mobilità Sostenibili: valutazione della quota Mezzogiorno per le misure PNRR e FoC con destinazione territoriale e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</si>
  <si>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4 – Ministero delle Infrastrutture e Mobilità Sostenibili: valutazione della quota Mezzogiorno per le misure PNRR e FoC con destinazione territoriale e non ancora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</si>
  <si>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t>Tabella 5 – Riepilogo della quota Mezzogiorno per le misure a titolarità del Ministero delle Infrastrutture e Mobilità Sostenibili, al 30 giugno 2022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</si>
  <si>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t>Tabella 1 – Misure PNRR e FoC a titolarità del Ministero dell'Istruzione</t>
    </r>
    <r>
      <rPr>
        <sz val="10"/>
        <rFont val="Calibri"/>
        <family val="2"/>
        <scheme val="minor"/>
      </rPr>
      <t xml:space="preserve"> (milioni di euro)</t>
    </r>
  </si>
  <si>
    <r>
      <t xml:space="preserve">Tabella 2 – Ministero dell'Istruzione: valutazione della quota Mezzogiorno su risorse PNRR, FoC e sul totale, al 30 giugno 2022 </t>
    </r>
    <r>
      <rPr>
        <sz val="10"/>
        <rFont val="Calibri"/>
        <family val="2"/>
        <scheme val="minor"/>
      </rPr>
      <t>(milioni di euro e quote percentuali)</t>
    </r>
  </si>
  <si>
    <r>
      <rPr>
        <b/>
        <sz val="11"/>
        <color theme="1"/>
        <rFont val="Calibri"/>
        <family val="2"/>
        <scheme val="minor"/>
      </rPr>
      <t>Tabella 3 – Ministero dell'Istruzione: valutazione della quota Mezzogiorno per le misure PNRR e FoC con destinazione territoriale e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</si>
  <si>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4 – Ministero dell'Istruzione: valutazione della quota Mezzogiorno per le misure PNRR e FoC con destinazione territoriale e non ancora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</si>
  <si>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rPr>
        <b/>
        <sz val="9"/>
        <color rgb="FF000000"/>
        <rFont val="Calibri"/>
        <family val="2"/>
        <scheme val="minor"/>
      </rPr>
      <t>Nota</t>
    </r>
    <r>
      <rPr>
        <sz val="9"/>
        <color rgb="FF000000"/>
        <rFont val="Calibri"/>
        <family val="2"/>
        <scheme val="minor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</t>
    </r>
    <r>
      <rPr>
        <sz val="9"/>
        <rFont val="Calibri"/>
        <family val="2"/>
        <scheme val="minor"/>
      </rPr>
      <t>otondamenti; 2) La Tabella può comprendere porzioni di misure che possono essere riportate con diversa destinazione territoriale in diverse righe della tabella e/o con diverso stato di attivazione nella Tabella 3</t>
    </r>
  </si>
  <si>
    <r>
      <t>Tabella 5 – Riepilogo della quota Mezzogiorno per le misure a titolarità del Ministero dell'Istruzione, al 30 giugno 2022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</si>
  <si>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t>Tabella 1 – Misure PNRR e FoC a titolarità del Ministero del Lavoro e delle Politiche Sociali</t>
    </r>
    <r>
      <rPr>
        <sz val="10"/>
        <rFont val="Calibri"/>
        <family val="2"/>
        <scheme val="minor"/>
      </rPr>
      <t xml:space="preserve"> (milioni di euro)</t>
    </r>
  </si>
  <si>
    <r>
      <t xml:space="preserve">Tabella 2 – Ministero del Lavoro e delle Politiche Sociali: valutazione della quota Mezzogiorno su risorse PNRR, FoC e sul totale, al 30 giugno 2022 </t>
    </r>
    <r>
      <rPr>
        <sz val="10"/>
        <rFont val="Calibri"/>
        <family val="2"/>
        <scheme val="minor"/>
      </rPr>
      <t>(milioni di euro e quote percentuali)</t>
    </r>
  </si>
  <si>
    <r>
      <rPr>
        <b/>
        <sz val="11"/>
        <color theme="1"/>
        <rFont val="Calibri"/>
        <family val="2"/>
        <scheme val="minor"/>
      </rPr>
      <t>Tabella 3 – Ministero del Lavoro e delle Politiche Sociali: valutazione della quota Mezzogiorno per le misure PNRR e FoC con destinazione territoriale e attivate, al 31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</si>
  <si>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4 – Ministero del Lavoro e delle Politiche Sociali: valutazione della quota Mezzogiorno per le misure PNRR e FoC con destinazione territoriale e non ancora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</si>
  <si>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t>Tabella 5 – Riepilogo della quota Mezzogiorno per le misure a titolarità del Ministero del Lavoro e delle Politiche Sociali, al 30 giugno 2022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</si>
  <si>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1 – Misure PNRR e FoC a titolarità del Ministero dell'Interno</t>
    </r>
    <r>
      <rPr>
        <sz val="10"/>
        <rFont val="Calibri"/>
        <family val="2"/>
        <scheme val="minor"/>
      </rPr>
      <t xml:space="preserve"> (milioni di euro)</t>
    </r>
  </si>
  <si>
    <r>
      <t xml:space="preserve">Tabella 2 –  Ministero dell'Interno: valutazione della quota Mezzogiorno su risorse PNRR, FoC e sul totale, al 30 giugno 2022 </t>
    </r>
    <r>
      <rPr>
        <sz val="10"/>
        <rFont val="Calibri"/>
        <family val="2"/>
        <scheme val="minor"/>
      </rPr>
      <t>(milioni di euro e quote percentuali)</t>
    </r>
  </si>
  <si>
    <r>
      <rPr>
        <b/>
        <sz val="11"/>
        <color theme="1"/>
        <rFont val="Calibri"/>
        <family val="2"/>
        <scheme val="minor"/>
      </rPr>
      <t>Tabella 3 –  Ministero dell'Interno: valutazione della quota Mezzogiorno per le misure PNRR e FoC con destinazione territoriale e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</si>
  <si>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4 –  Ministero dell'Interno: valutazione della quota Mezzogiorno per le misure PNRR e FoC con destinazione territoriale e non ancora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</si>
  <si>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t>Tabella 5 – Riepilogo della quota Mezzogiorno per le misure a titolarità del  Ministero dell'Intern, al 30 giugno 2022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</si>
  <si>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t>Tabella 1 – Misure PNRR e FoC a titolarità del Ministro per il Sud e la Coesione Territoriale</t>
    </r>
    <r>
      <rPr>
        <sz val="10"/>
        <rFont val="Calibri"/>
        <family val="2"/>
        <scheme val="minor"/>
      </rPr>
      <t xml:space="preserve"> (milioni di euro)</t>
    </r>
  </si>
  <si>
    <r>
      <t xml:space="preserve">Tabella 2 – Ministro per il Sud e la Coesione Territoriale: valutazione della quota Mezzogiorno su risorse PNRR, FoC e sul totale, al 30 giugno 2022 </t>
    </r>
    <r>
      <rPr>
        <sz val="10"/>
        <rFont val="Calibri"/>
        <family val="2"/>
        <scheme val="minor"/>
      </rPr>
      <t>(milioni di euro e quote percentuali)</t>
    </r>
  </si>
  <si>
    <r>
      <rPr>
        <b/>
        <sz val="11"/>
        <color theme="1"/>
        <rFont val="Calibri"/>
        <family val="2"/>
        <scheme val="minor"/>
      </rPr>
      <t>Tabella 3 – Ministro per il Sud e la Coesione Territoriale: valutazione della quota Mezzogiorno per le misure PNRR e FoC con destinazione territoriale e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</si>
  <si>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4 – Ministro per il Sud e la Coesione Territoriale: valutazione della quota Mezzogiorno per le misure PNRR e FoC con destinazione territoriale e non ancora attivate, al 30 giugno 2022</t>
    </r>
    <r>
      <rPr>
        <sz val="10"/>
        <rFont val="Calibri"/>
        <family val="2"/>
        <scheme val="minor"/>
      </rPr>
      <t xml:space="preserve"> (milioni di euro e quote percentuali)</t>
    </r>
  </si>
  <si>
    <r>
      <t>Tabella 5 – Riepilogo della quota Mezzogiorno per le misure a titolarità del Ministro per il Sud e la Coesione Territoriale, al 30 giugno 2022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</si>
  <si>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t>Tabella 5 – Riepilogo della quota Mezzogiorno per le misure a titolarità di altre amministrazioni, al 30 giugno 2022</t>
    </r>
    <r>
      <rPr>
        <sz val="11"/>
        <rFont val="Calibri"/>
        <family val="2"/>
        <scheme val="minor"/>
      </rPr>
      <t xml:space="preserve"> (milioni di euro e quote percentuali)</t>
    </r>
  </si>
  <si>
    <t>Piano Nazionale di Ripresa e Resilienza - Seconda relazione istruttoria sul rispetto del vincolo di destinazione alle regioni del Mezzogiorno di almeno il 40 per cento delle risorse allocabili territorialmente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</si>
</sst>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_-* #,##0.0\ _€_-;\-* #,##0.0\ _€_-;_-* &quot;-&quot;?\ _€_-;_-@_-"/>
    <numFmt numFmtId="168" formatCode="_-* #,##0.00\ _€_-;\-* #,##0.00\ _€_-;_-* &quot;-&quot;??\ _€_-;_-@_-"/>
    <numFmt numFmtId="169" formatCode="#,##0;\-0;;@"/>
    <numFmt numFmtId="170" formatCode="0.0%;\-0.0%;;@"/>
    <numFmt numFmtId="171" formatCode="0.0_ ;\-0.0\ "/>
    <numFmt numFmtId="172" formatCode="_-* #,##0_-;\-* #,##0_-;_-* \-??_-;_-@"/>
    <numFmt numFmtId="173" formatCode="0.0\_x000a_%;\-0.0%;;@"/>
    <numFmt numFmtId="174" formatCode="#,##0.0;\-0.0;;@"/>
    <numFmt numFmtId="175" formatCode="0.0"/>
    <numFmt numFmtId="176" formatCode="_-* #,##0_-;\-* #,##0_-;_-* \-??_-;_-@_-"/>
    <numFmt numFmtId="177" formatCode="#,##0_ ;\-#,##0\ "/>
    <numFmt numFmtId="178" formatCode="#,##0.0_ ;\-#,##0.0\ "/>
    <numFmt numFmtId="179" formatCode="#,##0.0"/>
    <numFmt numFmtId="180" formatCode="#,##0.00;\-0.00;;@"/>
  </numFmts>
  <fonts count="45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1"/>
      <charset val="1"/>
    </font>
    <font>
      <sz val="11"/>
      <name val="Arial"/>
      <family val="2"/>
      <charset val="1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02124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color rgb="FF20212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E7E6E6"/>
      </patternFill>
    </fill>
    <fill>
      <patternFill patternType="solid">
        <fgColor rgb="FFE7E6E6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5" fillId="0" borderId="0" applyBorder="0" applyProtection="0"/>
    <xf numFmtId="0" fontId="5" fillId="0" borderId="0" applyBorder="0" applyProtection="0">
      <alignment horizontal="left"/>
    </xf>
    <xf numFmtId="0" fontId="6" fillId="0" borderId="0" applyBorder="0" applyProtection="0"/>
    <xf numFmtId="0" fontId="6" fillId="0" borderId="0" applyBorder="0" applyProtection="0">
      <alignment horizontal="left"/>
    </xf>
    <xf numFmtId="0" fontId="5" fillId="0" borderId="0" applyBorder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4" fillId="0" borderId="0"/>
    <xf numFmtId="0" fontId="22" fillId="0" borderId="0" applyNumberForma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0" fontId="29" fillId="0" borderId="0"/>
    <xf numFmtId="9" fontId="3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9" fillId="0" borderId="0"/>
    <xf numFmtId="9" fontId="23" fillId="0" borderId="0" applyBorder="0" applyAlignment="0" applyProtection="0"/>
    <xf numFmtId="9" fontId="29" fillId="0" borderId="0" applyFont="0" applyFill="0" applyBorder="0" applyAlignment="0" applyProtection="0"/>
  </cellStyleXfs>
  <cellXfs count="826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3" fontId="8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4" fillId="0" borderId="1" xfId="0" applyFont="1" applyBorder="1"/>
    <xf numFmtId="3" fontId="13" fillId="0" borderId="1" xfId="0" applyNumberFormat="1" applyFont="1" applyBorder="1"/>
    <xf numFmtId="164" fontId="13" fillId="0" borderId="1" xfId="0" applyNumberFormat="1" applyFont="1" applyBorder="1"/>
    <xf numFmtId="0" fontId="12" fillId="0" borderId="1" xfId="0" applyFont="1" applyBorder="1"/>
    <xf numFmtId="3" fontId="12" fillId="0" borderId="1" xfId="0" applyNumberFormat="1" applyFont="1" applyBorder="1"/>
    <xf numFmtId="164" fontId="12" fillId="0" borderId="1" xfId="0" applyNumberFormat="1" applyFont="1" applyBorder="1"/>
    <xf numFmtId="164" fontId="9" fillId="0" borderId="1" xfId="0" applyNumberFormat="1" applyFont="1" applyBorder="1"/>
    <xf numFmtId="0" fontId="16" fillId="0" borderId="0" xfId="0" applyFont="1"/>
    <xf numFmtId="0" fontId="17" fillId="0" borderId="0" xfId="0" applyFont="1"/>
    <xf numFmtId="0" fontId="16" fillId="0" borderId="0" xfId="0" applyFont="1" applyBorder="1"/>
    <xf numFmtId="10" fontId="17" fillId="0" borderId="0" xfId="0" applyNumberFormat="1" applyFont="1"/>
    <xf numFmtId="165" fontId="17" fillId="0" borderId="0" xfId="0" applyNumberFormat="1" applyFont="1"/>
    <xf numFmtId="0" fontId="18" fillId="3" borderId="1" xfId="0" applyFont="1" applyFill="1" applyBorder="1" applyAlignment="1">
      <alignment horizontal="center" vertical="center" wrapText="1"/>
    </xf>
    <xf numFmtId="3" fontId="17" fillId="0" borderId="0" xfId="0" applyNumberFormat="1" applyFont="1"/>
    <xf numFmtId="166" fontId="17" fillId="0" borderId="0" xfId="0" applyNumberFormat="1" applyFont="1"/>
    <xf numFmtId="10" fontId="16" fillId="0" borderId="0" xfId="0" applyNumberFormat="1" applyFont="1"/>
    <xf numFmtId="0" fontId="11" fillId="0" borderId="0" xfId="0" applyFont="1"/>
    <xf numFmtId="43" fontId="17" fillId="0" borderId="0" xfId="6" applyFont="1"/>
    <xf numFmtId="164" fontId="17" fillId="0" borderId="0" xfId="7" applyNumberFormat="1" applyFont="1"/>
    <xf numFmtId="167" fontId="17" fillId="0" borderId="0" xfId="0" applyNumberFormat="1" applyFont="1"/>
    <xf numFmtId="0" fontId="16" fillId="0" borderId="1" xfId="0" applyFont="1" applyBorder="1"/>
    <xf numFmtId="165" fontId="16" fillId="0" borderId="1" xfId="6" applyNumberFormat="1" applyFont="1" applyBorder="1"/>
    <xf numFmtId="164" fontId="16" fillId="0" borderId="1" xfId="7" applyNumberFormat="1" applyFont="1" applyBorder="1"/>
    <xf numFmtId="165" fontId="11" fillId="3" borderId="1" xfId="6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17" fillId="0" borderId="1" xfId="0" applyFont="1" applyBorder="1"/>
    <xf numFmtId="165" fontId="17" fillId="0" borderId="1" xfId="6" applyNumberFormat="1" applyFont="1" applyBorder="1"/>
    <xf numFmtId="0" fontId="12" fillId="0" borderId="1" xfId="0" applyFont="1" applyBorder="1" applyAlignment="1">
      <alignment horizontal="left" vertical="center"/>
    </xf>
    <xf numFmtId="164" fontId="16" fillId="0" borderId="1" xfId="0" applyNumberFormat="1" applyFont="1" applyBorder="1"/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Fill="1" applyBorder="1"/>
    <xf numFmtId="165" fontId="17" fillId="0" borderId="1" xfId="6" applyNumberFormat="1" applyFont="1" applyFill="1" applyBorder="1"/>
    <xf numFmtId="164" fontId="17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26" fillId="0" borderId="3" xfId="11" applyFont="1" applyBorder="1"/>
    <xf numFmtId="0" fontId="3" fillId="0" borderId="0" xfId="11"/>
    <xf numFmtId="0" fontId="31" fillId="0" borderId="0" xfId="11" applyFont="1"/>
    <xf numFmtId="0" fontId="30" fillId="0" borderId="0" xfId="11" applyFont="1" applyAlignment="1">
      <alignment vertical="center"/>
    </xf>
    <xf numFmtId="0" fontId="34" fillId="0" borderId="0" xfId="11" applyFont="1"/>
    <xf numFmtId="0" fontId="26" fillId="0" borderId="0" xfId="11" applyFont="1" applyAlignment="1">
      <alignment horizontal="left" vertical="center"/>
    </xf>
    <xf numFmtId="0" fontId="26" fillId="0" borderId="0" xfId="11" applyFont="1" applyAlignment="1">
      <alignment horizontal="justify" vertical="center"/>
    </xf>
    <xf numFmtId="176" fontId="12" fillId="0" borderId="1" xfId="11" applyNumberFormat="1" applyFont="1" applyBorder="1" applyAlignment="1">
      <alignment horizontal="center" vertical="center" wrapText="1"/>
    </xf>
    <xf numFmtId="0" fontId="9" fillId="0" borderId="3" xfId="11" applyFont="1" applyBorder="1"/>
    <xf numFmtId="0" fontId="16" fillId="0" borderId="0" xfId="11" applyFont="1"/>
    <xf numFmtId="176" fontId="9" fillId="0" borderId="10" xfId="11" applyNumberFormat="1" applyFont="1" applyBorder="1" applyAlignment="1">
      <alignment vertical="center"/>
    </xf>
    <xf numFmtId="176" fontId="9" fillId="0" borderId="1" xfId="11" applyNumberFormat="1" applyFont="1" applyBorder="1" applyAlignment="1">
      <alignment horizontal="center" vertical="center" wrapText="1"/>
    </xf>
    <xf numFmtId="176" fontId="9" fillId="4" borderId="10" xfId="11" applyNumberFormat="1" applyFont="1" applyFill="1" applyBorder="1"/>
    <xf numFmtId="176" fontId="9" fillId="4" borderId="1" xfId="11" applyNumberFormat="1" applyFont="1" applyFill="1" applyBorder="1"/>
    <xf numFmtId="0" fontId="40" fillId="0" borderId="0" xfId="11" applyFont="1"/>
    <xf numFmtId="0" fontId="39" fillId="0" borderId="0" xfId="11" applyFont="1" applyAlignment="1">
      <alignment vertical="center"/>
    </xf>
    <xf numFmtId="0" fontId="35" fillId="0" borderId="1" xfId="11" applyFont="1" applyBorder="1" applyAlignment="1">
      <alignment horizontal="center" vertical="center" wrapText="1"/>
    </xf>
    <xf numFmtId="0" fontId="36" fillId="7" borderId="1" xfId="11" applyFont="1" applyFill="1" applyBorder="1" applyAlignment="1">
      <alignment horizontal="center" vertical="center" wrapText="1"/>
    </xf>
    <xf numFmtId="0" fontId="35" fillId="0" borderId="1" xfId="13" applyFont="1" applyBorder="1" applyAlignment="1">
      <alignment horizontal="center" vertical="center" wrapText="1"/>
    </xf>
    <xf numFmtId="0" fontId="35" fillId="0" borderId="1" xfId="16" applyFont="1" applyBorder="1" applyAlignment="1">
      <alignment horizontal="center" vertical="center" wrapText="1"/>
    </xf>
    <xf numFmtId="0" fontId="36" fillId="7" borderId="1" xfId="13" applyFont="1" applyFill="1" applyBorder="1" applyAlignment="1">
      <alignment horizontal="center" vertical="center" wrapText="1"/>
    </xf>
    <xf numFmtId="0" fontId="35" fillId="0" borderId="1" xfId="11" applyFont="1" applyBorder="1" applyAlignment="1">
      <alignment horizontal="left" indent="1"/>
    </xf>
    <xf numFmtId="0" fontId="16" fillId="0" borderId="0" xfId="11" applyFont="1" applyAlignment="1">
      <alignment horizontal="left" vertical="center"/>
    </xf>
    <xf numFmtId="0" fontId="35" fillId="0" borderId="8" xfId="13" applyFont="1" applyBorder="1" applyAlignment="1">
      <alignment horizontal="center" vertical="center" wrapText="1"/>
    </xf>
    <xf numFmtId="0" fontId="35" fillId="0" borderId="8" xfId="16" applyFont="1" applyBorder="1" applyAlignment="1">
      <alignment horizontal="center" vertical="center" wrapText="1"/>
    </xf>
    <xf numFmtId="0" fontId="12" fillId="4" borderId="10" xfId="11" applyFont="1" applyFill="1" applyBorder="1"/>
    <xf numFmtId="0" fontId="12" fillId="4" borderId="10" xfId="11" applyFont="1" applyFill="1" applyBorder="1" applyAlignment="1">
      <alignment horizontal="left" vertical="center"/>
    </xf>
    <xf numFmtId="0" fontId="16" fillId="0" borderId="5" xfId="11" applyFont="1" applyBorder="1" applyAlignment="1">
      <alignment horizontal="left" vertical="center" indent="1"/>
    </xf>
    <xf numFmtId="169" fontId="16" fillId="0" borderId="5" xfId="11" applyNumberFormat="1" applyFont="1" applyBorder="1" applyAlignment="1">
      <alignment horizontal="center" vertical="center"/>
    </xf>
    <xf numFmtId="174" fontId="16" fillId="0" borderId="5" xfId="11" applyNumberFormat="1" applyFont="1" applyBorder="1" applyAlignment="1">
      <alignment horizontal="center" vertical="center"/>
    </xf>
    <xf numFmtId="177" fontId="12" fillId="4" borderId="1" xfId="12" applyNumberFormat="1" applyFont="1" applyFill="1" applyBorder="1" applyAlignment="1">
      <alignment horizontal="center" vertical="center"/>
    </xf>
    <xf numFmtId="0" fontId="26" fillId="0" borderId="1" xfId="11" applyFont="1" applyBorder="1" applyAlignment="1">
      <alignment horizontal="left"/>
    </xf>
    <xf numFmtId="177" fontId="26" fillId="0" borderId="1" xfId="11" applyNumberFormat="1" applyFont="1" applyBorder="1" applyAlignment="1">
      <alignment horizontal="center" vertical="center"/>
    </xf>
    <xf numFmtId="0" fontId="11" fillId="0" borderId="4" xfId="11" applyFont="1" applyBorder="1" applyAlignment="1">
      <alignment horizontal="left" wrapText="1" indent="1"/>
    </xf>
    <xf numFmtId="177" fontId="11" fillId="0" borderId="4" xfId="11" applyNumberFormat="1" applyFont="1" applyBorder="1" applyAlignment="1">
      <alignment horizontal="center" vertical="center"/>
    </xf>
    <xf numFmtId="0" fontId="11" fillId="0" borderId="5" xfId="11" applyFont="1" applyBorder="1" applyAlignment="1">
      <alignment horizontal="left" wrapText="1" indent="1"/>
    </xf>
    <xf numFmtId="177" fontId="11" fillId="0" borderId="5" xfId="11" applyNumberFormat="1" applyFont="1" applyBorder="1" applyAlignment="1">
      <alignment horizontal="center" vertical="center"/>
    </xf>
    <xf numFmtId="0" fontId="11" fillId="0" borderId="6" xfId="11" applyFont="1" applyBorder="1" applyAlignment="1">
      <alignment horizontal="left" wrapText="1" indent="1"/>
    </xf>
    <xf numFmtId="177" fontId="11" fillId="0" borderId="6" xfId="11" applyNumberFormat="1" applyFont="1" applyBorder="1" applyAlignment="1">
      <alignment horizontal="center" vertical="center"/>
    </xf>
    <xf numFmtId="0" fontId="26" fillId="0" borderId="10" xfId="11" applyFont="1" applyBorder="1" applyAlignment="1">
      <alignment horizontal="left" wrapText="1"/>
    </xf>
    <xf numFmtId="177" fontId="26" fillId="0" borderId="13" xfId="11" applyNumberFormat="1" applyFont="1" applyBorder="1" applyAlignment="1">
      <alignment horizontal="center" vertical="center"/>
    </xf>
    <xf numFmtId="0" fontId="26" fillId="0" borderId="1" xfId="11" applyFont="1" applyBorder="1" applyAlignment="1">
      <alignment horizontal="left" wrapText="1"/>
    </xf>
    <xf numFmtId="0" fontId="11" fillId="0" borderId="12" xfId="11" applyFont="1" applyBorder="1" applyAlignment="1">
      <alignment horizontal="left" wrapText="1" indent="1"/>
    </xf>
    <xf numFmtId="177" fontId="11" fillId="0" borderId="12" xfId="11" applyNumberFormat="1" applyFont="1" applyBorder="1" applyAlignment="1">
      <alignment horizontal="center" vertical="center"/>
    </xf>
    <xf numFmtId="0" fontId="12" fillId="4" borderId="1" xfId="11" applyFont="1" applyFill="1" applyBorder="1" applyAlignment="1">
      <alignment wrapText="1"/>
    </xf>
    <xf numFmtId="177" fontId="11" fillId="0" borderId="1" xfId="11" applyNumberFormat="1" applyFont="1" applyBorder="1" applyAlignment="1">
      <alignment horizontal="center" vertical="center"/>
    </xf>
    <xf numFmtId="0" fontId="11" fillId="0" borderId="9" xfId="11" applyFont="1" applyBorder="1" applyAlignment="1">
      <alignment horizontal="left" wrapText="1"/>
    </xf>
    <xf numFmtId="177" fontId="11" fillId="0" borderId="9" xfId="11" applyNumberFormat="1" applyFont="1" applyBorder="1" applyAlignment="1">
      <alignment horizontal="center" vertical="center"/>
    </xf>
    <xf numFmtId="3" fontId="12" fillId="4" borderId="1" xfId="12" applyNumberFormat="1" applyFont="1" applyFill="1" applyBorder="1" applyAlignment="1">
      <alignment horizontal="center" vertical="center"/>
    </xf>
    <xf numFmtId="0" fontId="12" fillId="4" borderId="1" xfId="11" applyFont="1" applyFill="1" applyBorder="1"/>
    <xf numFmtId="176" fontId="12" fillId="4" borderId="1" xfId="11" applyNumberFormat="1" applyFont="1" applyFill="1" applyBorder="1"/>
    <xf numFmtId="176" fontId="12" fillId="4" borderId="1" xfId="11" applyNumberFormat="1" applyFont="1" applyFill="1" applyBorder="1" applyAlignment="1">
      <alignment wrapText="1"/>
    </xf>
    <xf numFmtId="178" fontId="12" fillId="4" borderId="1" xfId="12" applyNumberFormat="1" applyFont="1" applyFill="1" applyBorder="1" applyAlignment="1">
      <alignment horizontal="center" vertical="center"/>
    </xf>
    <xf numFmtId="177" fontId="35" fillId="0" borderId="1" xfId="11" applyNumberFormat="1" applyFont="1" applyBorder="1" applyAlignment="1">
      <alignment horizontal="center" vertical="center"/>
    </xf>
    <xf numFmtId="178" fontId="35" fillId="0" borderId="1" xfId="11" applyNumberFormat="1" applyFont="1" applyBorder="1" applyAlignment="1">
      <alignment horizontal="center" vertical="center"/>
    </xf>
    <xf numFmtId="177" fontId="9" fillId="4" borderId="1" xfId="12" applyNumberFormat="1" applyFont="1" applyFill="1" applyBorder="1" applyAlignment="1">
      <alignment horizontal="center" vertical="center"/>
    </xf>
    <xf numFmtId="176" fontId="12" fillId="0" borderId="10" xfId="11" applyNumberFormat="1" applyFont="1" applyBorder="1" applyAlignment="1">
      <alignment vertical="center"/>
    </xf>
    <xf numFmtId="3" fontId="11" fillId="0" borderId="1" xfId="11" applyNumberFormat="1" applyFont="1" applyBorder="1" applyAlignment="1">
      <alignment horizontal="center" vertical="center"/>
    </xf>
    <xf numFmtId="3" fontId="12" fillId="4" borderId="1" xfId="12" applyNumberFormat="1" applyFont="1" applyFill="1" applyBorder="1" applyAlignment="1">
      <alignment vertical="center"/>
    </xf>
    <xf numFmtId="0" fontId="9" fillId="4" borderId="1" xfId="11" applyFont="1" applyFill="1" applyBorder="1"/>
    <xf numFmtId="3" fontId="9" fillId="4" borderId="1" xfId="12" applyNumberFormat="1" applyFont="1" applyFill="1" applyBorder="1" applyAlignment="1">
      <alignment horizontal="center" vertical="center"/>
    </xf>
    <xf numFmtId="0" fontId="9" fillId="0" borderId="1" xfId="11" applyFont="1" applyBorder="1" applyAlignment="1">
      <alignment horizontal="left"/>
    </xf>
    <xf numFmtId="3" fontId="9" fillId="0" borderId="1" xfId="11" applyNumberFormat="1" applyFont="1" applyBorder="1" applyAlignment="1">
      <alignment horizontal="center" vertical="center"/>
    </xf>
    <xf numFmtId="0" fontId="16" fillId="0" borderId="4" xfId="11" applyFont="1" applyBorder="1" applyAlignment="1">
      <alignment horizontal="left" wrapText="1" indent="1"/>
    </xf>
    <xf numFmtId="3" fontId="16" fillId="0" borderId="4" xfId="11" applyNumberFormat="1" applyFont="1" applyBorder="1" applyAlignment="1">
      <alignment horizontal="center" vertical="center"/>
    </xf>
    <xf numFmtId="0" fontId="16" fillId="0" borderId="5" xfId="11" applyFont="1" applyBorder="1" applyAlignment="1">
      <alignment horizontal="left" wrapText="1" indent="1"/>
    </xf>
    <xf numFmtId="3" fontId="16" fillId="0" borderId="5" xfId="11" applyNumberFormat="1" applyFont="1" applyBorder="1" applyAlignment="1">
      <alignment horizontal="center" vertical="center"/>
    </xf>
    <xf numFmtId="0" fontId="16" fillId="0" borderId="6" xfId="11" applyFont="1" applyBorder="1" applyAlignment="1">
      <alignment horizontal="left" wrapText="1" indent="1"/>
    </xf>
    <xf numFmtId="3" fontId="16" fillId="0" borderId="6" xfId="11" applyNumberFormat="1" applyFont="1" applyBorder="1" applyAlignment="1">
      <alignment horizontal="center" vertical="center"/>
    </xf>
    <xf numFmtId="0" fontId="9" fillId="0" borderId="1" xfId="11" applyFont="1" applyBorder="1" applyAlignment="1">
      <alignment horizontal="left" wrapText="1"/>
    </xf>
    <xf numFmtId="168" fontId="16" fillId="0" borderId="0" xfId="12" applyFont="1"/>
    <xf numFmtId="0" fontId="9" fillId="4" borderId="1" xfId="11" applyFont="1" applyFill="1" applyBorder="1" applyAlignment="1">
      <alignment wrapText="1"/>
    </xf>
    <xf numFmtId="168" fontId="40" fillId="0" borderId="0" xfId="12" applyFont="1"/>
    <xf numFmtId="168" fontId="9" fillId="0" borderId="1" xfId="12" applyFont="1" applyBorder="1" applyAlignment="1">
      <alignment horizontal="center" vertical="center" wrapText="1"/>
    </xf>
    <xf numFmtId="0" fontId="16" fillId="0" borderId="1" xfId="11" applyFont="1" applyBorder="1" applyAlignment="1">
      <alignment horizontal="left" wrapText="1" indent="1"/>
    </xf>
    <xf numFmtId="177" fontId="12" fillId="4" borderId="1" xfId="12" applyNumberFormat="1" applyFont="1" applyFill="1" applyBorder="1" applyAlignment="1">
      <alignment horizontal="center"/>
    </xf>
    <xf numFmtId="3" fontId="26" fillId="4" borderId="1" xfId="12" applyNumberFormat="1" applyFont="1" applyFill="1" applyBorder="1" applyAlignment="1">
      <alignment horizontal="center"/>
    </xf>
    <xf numFmtId="179" fontId="26" fillId="4" borderId="1" xfId="12" applyNumberFormat="1" applyFont="1" applyFill="1" applyBorder="1" applyAlignment="1">
      <alignment horizontal="center"/>
    </xf>
    <xf numFmtId="0" fontId="9" fillId="4" borderId="10" xfId="11" applyFont="1" applyFill="1" applyBorder="1"/>
    <xf numFmtId="0" fontId="35" fillId="0" borderId="1" xfId="11" applyFont="1" applyBorder="1" applyAlignment="1">
      <alignment horizontal="left"/>
    </xf>
    <xf numFmtId="0" fontId="36" fillId="0" borderId="4" xfId="11" applyFont="1" applyBorder="1" applyAlignment="1">
      <alignment horizontal="left" wrapText="1" indent="1"/>
    </xf>
    <xf numFmtId="177" fontId="36" fillId="0" borderId="4" xfId="11" applyNumberFormat="1" applyFont="1" applyBorder="1" applyAlignment="1">
      <alignment horizontal="center" vertical="center"/>
    </xf>
    <xf numFmtId="0" fontId="36" fillId="0" borderId="5" xfId="11" applyFont="1" applyBorder="1" applyAlignment="1">
      <alignment horizontal="left" wrapText="1" indent="1"/>
    </xf>
    <xf numFmtId="177" fontId="36" fillId="0" borderId="5" xfId="11" applyNumberFormat="1" applyFont="1" applyBorder="1" applyAlignment="1">
      <alignment horizontal="center" vertical="center"/>
    </xf>
    <xf numFmtId="0" fontId="36" fillId="0" borderId="17" xfId="11" applyFont="1" applyBorder="1" applyAlignment="1">
      <alignment horizontal="left" wrapText="1" indent="1"/>
    </xf>
    <xf numFmtId="177" fontId="36" fillId="0" borderId="17" xfId="11" applyNumberFormat="1" applyFont="1" applyBorder="1" applyAlignment="1">
      <alignment horizontal="center" vertical="center"/>
    </xf>
    <xf numFmtId="0" fontId="35" fillId="0" borderId="1" xfId="11" applyFont="1" applyBorder="1" applyAlignment="1">
      <alignment horizontal="left" wrapText="1"/>
    </xf>
    <xf numFmtId="0" fontId="36" fillId="0" borderId="6" xfId="11" applyFont="1" applyBorder="1" applyAlignment="1">
      <alignment horizontal="left" wrapText="1" indent="1"/>
    </xf>
    <xf numFmtId="177" fontId="36" fillId="0" borderId="6" xfId="11" applyNumberFormat="1" applyFont="1" applyBorder="1" applyAlignment="1">
      <alignment horizontal="center" vertical="center"/>
    </xf>
    <xf numFmtId="0" fontId="9" fillId="4" borderId="10" xfId="11" applyFont="1" applyFill="1" applyBorder="1" applyAlignment="1">
      <alignment wrapText="1"/>
    </xf>
    <xf numFmtId="177" fontId="16" fillId="0" borderId="1" xfId="11" applyNumberFormat="1" applyFont="1" applyBorder="1" applyAlignment="1">
      <alignment horizontal="center" vertical="center"/>
    </xf>
    <xf numFmtId="177" fontId="36" fillId="0" borderId="1" xfId="11" applyNumberFormat="1" applyFont="1" applyBorder="1" applyAlignment="1">
      <alignment horizontal="center" vertical="center"/>
    </xf>
    <xf numFmtId="0" fontId="35" fillId="4" borderId="1" xfId="11" applyFont="1" applyFill="1" applyBorder="1" applyAlignment="1">
      <alignment vertical="center"/>
    </xf>
    <xf numFmtId="177" fontId="35" fillId="4" borderId="1" xfId="12" applyNumberFormat="1" applyFont="1" applyFill="1" applyBorder="1" applyAlignment="1">
      <alignment horizontal="center"/>
    </xf>
    <xf numFmtId="177" fontId="35" fillId="6" borderId="1" xfId="12" applyNumberFormat="1" applyFont="1" applyFill="1" applyBorder="1" applyAlignment="1">
      <alignment horizontal="center"/>
    </xf>
    <xf numFmtId="178" fontId="35" fillId="6" borderId="1" xfId="12" applyNumberFormat="1" applyFont="1" applyFill="1" applyBorder="1" applyAlignment="1">
      <alignment horizontal="center"/>
    </xf>
    <xf numFmtId="178" fontId="35" fillId="4" borderId="1" xfId="12" applyNumberFormat="1" applyFont="1" applyFill="1" applyBorder="1" applyAlignment="1">
      <alignment horizontal="center"/>
    </xf>
    <xf numFmtId="0" fontId="36" fillId="0" borderId="1" xfId="11" applyFont="1" applyBorder="1" applyAlignment="1">
      <alignment horizontal="left" vertical="center" wrapText="1" indent="1"/>
    </xf>
    <xf numFmtId="177" fontId="36" fillId="0" borderId="1" xfId="12" applyNumberFormat="1" applyFont="1" applyBorder="1" applyAlignment="1">
      <alignment horizontal="center"/>
    </xf>
    <xf numFmtId="178" fontId="36" fillId="0" borderId="1" xfId="12" applyNumberFormat="1" applyFont="1" applyBorder="1" applyAlignment="1">
      <alignment horizontal="center"/>
    </xf>
    <xf numFmtId="0" fontId="35" fillId="0" borderId="1" xfId="11" applyFont="1" applyBorder="1" applyAlignment="1">
      <alignment vertical="center" wrapText="1"/>
    </xf>
    <xf numFmtId="177" fontId="36" fillId="6" borderId="1" xfId="12" applyNumberFormat="1" applyFont="1" applyFill="1" applyBorder="1" applyAlignment="1">
      <alignment horizontal="center"/>
    </xf>
    <xf numFmtId="178" fontId="36" fillId="6" borderId="1" xfId="12" applyNumberFormat="1" applyFont="1" applyFill="1" applyBorder="1" applyAlignment="1">
      <alignment horizontal="center"/>
    </xf>
    <xf numFmtId="177" fontId="36" fillId="0" borderId="1" xfId="11" applyNumberFormat="1" applyFont="1" applyBorder="1" applyAlignment="1">
      <alignment horizontal="center"/>
    </xf>
    <xf numFmtId="178" fontId="36" fillId="0" borderId="1" xfId="11" applyNumberFormat="1" applyFont="1" applyBorder="1" applyAlignment="1">
      <alignment horizontal="center"/>
    </xf>
    <xf numFmtId="177" fontId="16" fillId="0" borderId="1" xfId="12" applyNumberFormat="1" applyFont="1" applyBorder="1" applyAlignment="1">
      <alignment horizontal="center"/>
    </xf>
    <xf numFmtId="178" fontId="36" fillId="0" borderId="5" xfId="11" applyNumberFormat="1" applyFont="1" applyBorder="1" applyAlignment="1">
      <alignment horizontal="center" vertical="center"/>
    </xf>
    <xf numFmtId="178" fontId="9" fillId="4" borderId="1" xfId="12" applyNumberFormat="1" applyFont="1" applyFill="1" applyBorder="1" applyAlignment="1">
      <alignment horizontal="center" vertical="center"/>
    </xf>
    <xf numFmtId="178" fontId="36" fillId="0" borderId="4" xfId="11" applyNumberFormat="1" applyFont="1" applyBorder="1" applyAlignment="1">
      <alignment horizontal="center" vertical="center"/>
    </xf>
    <xf numFmtId="178" fontId="36" fillId="0" borderId="17" xfId="11" applyNumberFormat="1" applyFont="1" applyBorder="1" applyAlignment="1">
      <alignment horizontal="center" vertical="center"/>
    </xf>
    <xf numFmtId="178" fontId="36" fillId="0" borderId="6" xfId="11" applyNumberFormat="1" applyFont="1" applyBorder="1" applyAlignment="1">
      <alignment horizontal="center" vertical="center"/>
    </xf>
    <xf numFmtId="0" fontId="36" fillId="0" borderId="1" xfId="11" applyFont="1" applyBorder="1" applyAlignment="1">
      <alignment horizontal="left" indent="1"/>
    </xf>
    <xf numFmtId="178" fontId="36" fillId="0" borderId="1" xfId="11" applyNumberFormat="1" applyFont="1" applyBorder="1" applyAlignment="1">
      <alignment horizontal="center" vertical="center"/>
    </xf>
    <xf numFmtId="0" fontId="36" fillId="0" borderId="4" xfId="11" applyFont="1" applyBorder="1" applyAlignment="1">
      <alignment horizontal="left" indent="1"/>
    </xf>
    <xf numFmtId="177" fontId="9" fillId="4" borderId="1" xfId="12" applyNumberFormat="1" applyFont="1" applyFill="1" applyBorder="1" applyAlignment="1">
      <alignment horizontal="center"/>
    </xf>
    <xf numFmtId="176" fontId="16" fillId="0" borderId="1" xfId="11" applyNumberFormat="1" applyFont="1" applyBorder="1" applyAlignment="1">
      <alignment horizontal="left" indent="2"/>
    </xf>
    <xf numFmtId="0" fontId="9" fillId="0" borderId="0" xfId="11" applyFont="1"/>
    <xf numFmtId="177" fontId="35" fillId="0" borderId="0" xfId="11" applyNumberFormat="1" applyFont="1" applyAlignment="1">
      <alignment horizontal="center"/>
    </xf>
    <xf numFmtId="0" fontId="9" fillId="0" borderId="0" xfId="11" applyFont="1" applyAlignment="1">
      <alignment horizontal="left" vertical="center"/>
    </xf>
    <xf numFmtId="0" fontId="9" fillId="0" borderId="0" xfId="11" applyFont="1" applyAlignment="1">
      <alignment horizontal="justify" vertical="center"/>
    </xf>
    <xf numFmtId="178" fontId="9" fillId="4" borderId="1" xfId="12" applyNumberFormat="1" applyFont="1" applyFill="1" applyBorder="1" applyAlignment="1">
      <alignment horizontal="center"/>
    </xf>
    <xf numFmtId="0" fontId="12" fillId="9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 indent="1"/>
    </xf>
    <xf numFmtId="3" fontId="12" fillId="9" borderId="1" xfId="0" applyNumberFormat="1" applyFont="1" applyFill="1" applyBorder="1" applyAlignment="1">
      <alignment horizontal="center" vertical="center"/>
    </xf>
    <xf numFmtId="175" fontId="12" fillId="9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 indent="1"/>
    </xf>
    <xf numFmtId="175" fontId="29" fillId="0" borderId="1" xfId="0" applyNumberFormat="1" applyFont="1" applyBorder="1" applyAlignment="1">
      <alignment horizontal="center" vertical="center" wrapText="1"/>
    </xf>
    <xf numFmtId="3" fontId="26" fillId="4" borderId="1" xfId="0" quotePrefix="1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center" wrapText="1" indent="1"/>
    </xf>
    <xf numFmtId="0" fontId="28" fillId="10" borderId="20" xfId="0" applyFont="1" applyFill="1" applyBorder="1" applyAlignment="1">
      <alignment horizontal="left" vertical="center" wrapText="1" indent="1"/>
    </xf>
    <xf numFmtId="3" fontId="28" fillId="10" borderId="20" xfId="0" applyNumberFormat="1" applyFont="1" applyFill="1" applyBorder="1" applyAlignment="1">
      <alignment horizontal="center" vertical="center" wrapText="1"/>
    </xf>
    <xf numFmtId="179" fontId="27" fillId="10" borderId="20" xfId="0" applyNumberFormat="1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left" vertical="center" wrapText="1" indent="1"/>
    </xf>
    <xf numFmtId="3" fontId="33" fillId="10" borderId="1" xfId="0" applyNumberFormat="1" applyFont="1" applyFill="1" applyBorder="1" applyAlignment="1">
      <alignment horizontal="center" vertical="center" wrapText="1"/>
    </xf>
    <xf numFmtId="175" fontId="33" fillId="10" borderId="1" xfId="0" applyNumberFormat="1" applyFont="1" applyFill="1" applyBorder="1" applyAlignment="1">
      <alignment horizontal="center" vertical="center" wrapText="1"/>
    </xf>
    <xf numFmtId="3" fontId="12" fillId="9" borderId="1" xfId="0" applyNumberFormat="1" applyFont="1" applyFill="1" applyBorder="1" applyAlignment="1">
      <alignment horizontal="center"/>
    </xf>
    <xf numFmtId="3" fontId="26" fillId="4" borderId="1" xfId="0" applyNumberFormat="1" applyFont="1" applyFill="1" applyBorder="1" applyAlignment="1">
      <alignment horizontal="center" wrapText="1"/>
    </xf>
    <xf numFmtId="175" fontId="26" fillId="4" borderId="1" xfId="0" applyNumberFormat="1" applyFont="1" applyFill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/>
    </xf>
    <xf numFmtId="175" fontId="27" fillId="0" borderId="1" xfId="0" applyNumberFormat="1" applyFont="1" applyBorder="1" applyAlignment="1">
      <alignment horizontal="center"/>
    </xf>
    <xf numFmtId="0" fontId="11" fillId="10" borderId="1" xfId="0" applyFont="1" applyFill="1" applyBorder="1" applyAlignment="1">
      <alignment horizontal="left" vertical="center" wrapText="1" indent="1"/>
    </xf>
    <xf numFmtId="3" fontId="33" fillId="0" borderId="1" xfId="0" applyNumberFormat="1" applyFont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/>
    </xf>
    <xf numFmtId="175" fontId="29" fillId="0" borderId="1" xfId="0" applyNumberFormat="1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175" fontId="27" fillId="0" borderId="1" xfId="0" applyNumberFormat="1" applyFont="1" applyBorder="1" applyAlignment="1">
      <alignment horizontal="center" vertical="center"/>
    </xf>
    <xf numFmtId="0" fontId="26" fillId="4" borderId="1" xfId="0" applyFont="1" applyFill="1" applyBorder="1"/>
    <xf numFmtId="3" fontId="26" fillId="4" borderId="1" xfId="0" quotePrefix="1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left" indent="1"/>
    </xf>
    <xf numFmtId="179" fontId="26" fillId="4" borderId="1" xfId="0" quotePrefix="1" applyNumberFormat="1" applyFont="1" applyFill="1" applyBorder="1" applyAlignment="1">
      <alignment horizontal="center"/>
    </xf>
    <xf numFmtId="3" fontId="12" fillId="9" borderId="1" xfId="0" applyNumberFormat="1" applyFont="1" applyFill="1" applyBorder="1" applyAlignment="1">
      <alignment horizontal="center" vertical="center" wrapText="1"/>
    </xf>
    <xf numFmtId="175" fontId="12" fillId="9" borderId="1" xfId="0" applyNumberFormat="1" applyFont="1" applyFill="1" applyBorder="1" applyAlignment="1">
      <alignment horizontal="center" vertical="center" wrapText="1"/>
    </xf>
    <xf numFmtId="3" fontId="26" fillId="4" borderId="1" xfId="0" applyNumberFormat="1" applyFont="1" applyFill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/>
    </xf>
    <xf numFmtId="175" fontId="29" fillId="0" borderId="1" xfId="0" applyNumberFormat="1" applyFont="1" applyBorder="1" applyAlignment="1">
      <alignment horizontal="center"/>
    </xf>
    <xf numFmtId="3" fontId="28" fillId="4" borderId="1" xfId="0" applyNumberFormat="1" applyFont="1" applyFill="1" applyBorder="1" applyAlignment="1">
      <alignment horizontal="center"/>
    </xf>
    <xf numFmtId="175" fontId="27" fillId="4" borderId="1" xfId="0" applyNumberFormat="1" applyFont="1" applyFill="1" applyBorder="1" applyAlignment="1">
      <alignment horizontal="center"/>
    </xf>
    <xf numFmtId="175" fontId="28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169" fontId="16" fillId="0" borderId="0" xfId="11" applyNumberFormat="1" applyFont="1"/>
    <xf numFmtId="0" fontId="12" fillId="4" borderId="1" xfId="0" applyFont="1" applyFill="1" applyBorder="1" applyAlignment="1">
      <alignment vertical="center" wrapText="1"/>
    </xf>
    <xf numFmtId="3" fontId="12" fillId="4" borderId="1" xfId="0" applyNumberFormat="1" applyFont="1" applyFill="1" applyBorder="1" applyAlignment="1">
      <alignment horizontal="center" vertical="center"/>
    </xf>
    <xf numFmtId="175" fontId="12" fillId="4" borderId="1" xfId="0" applyNumberFormat="1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left" vertical="center" wrapText="1" indent="1"/>
    </xf>
    <xf numFmtId="3" fontId="26" fillId="4" borderId="20" xfId="0" applyNumberFormat="1" applyFont="1" applyFill="1" applyBorder="1" applyAlignment="1">
      <alignment horizontal="center" vertical="center" wrapText="1"/>
    </xf>
    <xf numFmtId="175" fontId="26" fillId="4" borderId="20" xfId="0" applyNumberFormat="1" applyFont="1" applyFill="1" applyBorder="1" applyAlignment="1">
      <alignment horizontal="center" vertical="center" wrapText="1"/>
    </xf>
    <xf numFmtId="179" fontId="29" fillId="0" borderId="20" xfId="0" applyNumberFormat="1" applyFont="1" applyBorder="1" applyAlignment="1">
      <alignment horizontal="center" vertical="center"/>
    </xf>
    <xf numFmtId="0" fontId="26" fillId="4" borderId="0" xfId="0" applyFont="1" applyFill="1"/>
    <xf numFmtId="0" fontId="12" fillId="9" borderId="20" xfId="0" applyFont="1" applyFill="1" applyBorder="1" applyAlignment="1">
      <alignment vertical="center" wrapText="1"/>
    </xf>
    <xf numFmtId="0" fontId="12" fillId="9" borderId="20" xfId="0" applyFont="1" applyFill="1" applyBorder="1" applyAlignment="1">
      <alignment horizontal="left" vertical="center" wrapText="1" indent="1"/>
    </xf>
    <xf numFmtId="0" fontId="12" fillId="9" borderId="20" xfId="0" applyFont="1" applyFill="1" applyBorder="1" applyAlignment="1">
      <alignment horizontal="left" vertical="center" wrapText="1"/>
    </xf>
    <xf numFmtId="179" fontId="12" fillId="0" borderId="1" xfId="0" applyNumberFormat="1" applyFont="1" applyBorder="1" applyAlignment="1">
      <alignment horizontal="left" wrapText="1" indent="1"/>
    </xf>
    <xf numFmtId="3" fontId="12" fillId="0" borderId="1" xfId="0" applyNumberFormat="1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175" fontId="26" fillId="0" borderId="1" xfId="0" applyNumberFormat="1" applyFont="1" applyBorder="1" applyAlignment="1">
      <alignment horizontal="center" vertical="center" wrapText="1"/>
    </xf>
    <xf numFmtId="3" fontId="26" fillId="4" borderId="1" xfId="0" applyNumberFormat="1" applyFont="1" applyFill="1" applyBorder="1" applyAlignment="1">
      <alignment horizontal="center"/>
    </xf>
    <xf numFmtId="175" fontId="26" fillId="4" borderId="1" xfId="0" applyNumberFormat="1" applyFont="1" applyFill="1" applyBorder="1" applyAlignment="1">
      <alignment horizontal="center"/>
    </xf>
    <xf numFmtId="175" fontId="26" fillId="4" borderId="1" xfId="0" quotePrefix="1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left" vertical="center" wrapText="1"/>
    </xf>
    <xf numFmtId="0" fontId="28" fillId="0" borderId="1" xfId="0" applyFont="1" applyBorder="1"/>
    <xf numFmtId="0" fontId="28" fillId="4" borderId="1" xfId="0" applyFont="1" applyFill="1" applyBorder="1"/>
    <xf numFmtId="177" fontId="35" fillId="0" borderId="1" xfId="12" applyNumberFormat="1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center" vertical="center"/>
    </xf>
    <xf numFmtId="175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5" fontId="11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3" fontId="26" fillId="0" borderId="20" xfId="0" applyNumberFormat="1" applyFont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12" fillId="0" borderId="20" xfId="0" applyNumberFormat="1" applyFont="1" applyBorder="1" applyAlignment="1">
      <alignment horizontal="center" vertical="center" wrapText="1"/>
    </xf>
    <xf numFmtId="3" fontId="11" fillId="0" borderId="20" xfId="0" applyNumberFormat="1" applyFont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center" indent="1"/>
    </xf>
    <xf numFmtId="0" fontId="36" fillId="0" borderId="11" xfId="11" applyFont="1" applyBorder="1" applyAlignment="1">
      <alignment horizontal="left" wrapText="1" indent="1"/>
    </xf>
    <xf numFmtId="177" fontId="36" fillId="0" borderId="11" xfId="11" applyNumberFormat="1" applyFont="1" applyBorder="1" applyAlignment="1">
      <alignment horizontal="center" vertical="center"/>
    </xf>
    <xf numFmtId="3" fontId="12" fillId="9" borderId="20" xfId="0" applyNumberFormat="1" applyFont="1" applyFill="1" applyBorder="1" applyAlignment="1">
      <alignment horizontal="center" vertical="center" wrapText="1"/>
    </xf>
    <xf numFmtId="175" fontId="12" fillId="9" borderId="20" xfId="0" applyNumberFormat="1" applyFont="1" applyFill="1" applyBorder="1" applyAlignment="1">
      <alignment horizontal="center" vertical="center" wrapText="1"/>
    </xf>
    <xf numFmtId="0" fontId="33" fillId="10" borderId="20" xfId="0" applyFont="1" applyFill="1" applyBorder="1" applyAlignment="1">
      <alignment horizontal="left" vertical="center" wrapText="1" indent="1"/>
    </xf>
    <xf numFmtId="3" fontId="33" fillId="10" borderId="20" xfId="0" applyNumberFormat="1" applyFont="1" applyFill="1" applyBorder="1" applyAlignment="1">
      <alignment horizontal="center" vertical="center" wrapText="1"/>
    </xf>
    <xf numFmtId="179" fontId="29" fillId="10" borderId="20" xfId="0" applyNumberFormat="1" applyFont="1" applyFill="1" applyBorder="1" applyAlignment="1">
      <alignment horizontal="center" vertical="center" wrapText="1"/>
    </xf>
    <xf numFmtId="0" fontId="36" fillId="0" borderId="11" xfId="11" applyFont="1" applyBorder="1" applyAlignment="1">
      <alignment horizontal="left" indent="1"/>
    </xf>
    <xf numFmtId="178" fontId="36" fillId="0" borderId="11" xfId="11" applyNumberFormat="1" applyFont="1" applyBorder="1" applyAlignment="1">
      <alignment horizontal="center" vertical="center"/>
    </xf>
    <xf numFmtId="178" fontId="35" fillId="0" borderId="4" xfId="11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3" fontId="12" fillId="11" borderId="1" xfId="0" applyNumberFormat="1" applyFont="1" applyFill="1" applyBorder="1" applyAlignment="1">
      <alignment horizontal="center" vertical="center"/>
    </xf>
    <xf numFmtId="179" fontId="12" fillId="4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/>
    </xf>
    <xf numFmtId="3" fontId="11" fillId="0" borderId="1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79" fontId="12" fillId="9" borderId="20" xfId="0" applyNumberFormat="1" applyFont="1" applyFill="1" applyBorder="1" applyAlignment="1">
      <alignment horizontal="center" vertical="center" wrapText="1"/>
    </xf>
    <xf numFmtId="177" fontId="26" fillId="4" borderId="1" xfId="12" applyNumberFormat="1" applyFont="1" applyFill="1" applyBorder="1" applyAlignment="1">
      <alignment horizontal="center"/>
    </xf>
    <xf numFmtId="178" fontId="26" fillId="4" borderId="1" xfId="12" applyNumberFormat="1" applyFont="1" applyFill="1" applyBorder="1" applyAlignment="1">
      <alignment horizontal="center"/>
    </xf>
    <xf numFmtId="0" fontId="12" fillId="0" borderId="8" xfId="13" applyFont="1" applyBorder="1" applyAlignment="1">
      <alignment horizontal="center" vertical="center" wrapText="1"/>
    </xf>
    <xf numFmtId="0" fontId="12" fillId="0" borderId="8" xfId="16" applyFont="1" applyBorder="1" applyAlignment="1">
      <alignment horizontal="center" vertical="center" wrapText="1"/>
    </xf>
    <xf numFmtId="0" fontId="11" fillId="7" borderId="1" xfId="13" applyFont="1" applyFill="1" applyBorder="1" applyAlignment="1">
      <alignment horizontal="center" vertical="center" wrapText="1"/>
    </xf>
    <xf numFmtId="0" fontId="12" fillId="4" borderId="10" xfId="13" applyFont="1" applyFill="1" applyBorder="1" applyAlignment="1">
      <alignment horizontal="left"/>
    </xf>
    <xf numFmtId="3" fontId="19" fillId="4" borderId="1" xfId="12" applyNumberFormat="1" applyFont="1" applyFill="1" applyBorder="1" applyAlignment="1">
      <alignment horizontal="center"/>
    </xf>
    <xf numFmtId="179" fontId="19" fillId="4" borderId="1" xfId="12" applyNumberFormat="1" applyFont="1" applyFill="1" applyBorder="1" applyAlignment="1">
      <alignment horizontal="center"/>
    </xf>
    <xf numFmtId="0" fontId="12" fillId="4" borderId="10" xfId="13" applyFont="1" applyFill="1" applyBorder="1" applyAlignment="1">
      <alignment horizontal="left" indent="1"/>
    </xf>
    <xf numFmtId="0" fontId="26" fillId="0" borderId="1" xfId="11" applyFont="1" applyBorder="1" applyAlignment="1">
      <alignment horizontal="left" indent="1"/>
    </xf>
    <xf numFmtId="3" fontId="26" fillId="0" borderId="1" xfId="11" applyNumberFormat="1" applyFont="1" applyBorder="1" applyAlignment="1">
      <alignment horizontal="center"/>
    </xf>
    <xf numFmtId="179" fontId="26" fillId="0" borderId="1" xfId="11" applyNumberFormat="1" applyFont="1" applyBorder="1" applyAlignment="1">
      <alignment horizontal="center"/>
    </xf>
    <xf numFmtId="3" fontId="17" fillId="0" borderId="1" xfId="12" applyNumberFormat="1" applyFont="1" applyBorder="1" applyAlignment="1">
      <alignment horizontal="center"/>
    </xf>
    <xf numFmtId="179" fontId="17" fillId="0" borderId="1" xfId="12" applyNumberFormat="1" applyFont="1" applyBorder="1" applyAlignment="1">
      <alignment horizontal="center"/>
    </xf>
    <xf numFmtId="3" fontId="17" fillId="4" borderId="1" xfId="12" applyNumberFormat="1" applyFont="1" applyFill="1" applyBorder="1" applyAlignment="1">
      <alignment horizontal="center"/>
    </xf>
    <xf numFmtId="179" fontId="17" fillId="4" borderId="1" xfId="12" applyNumberFormat="1" applyFont="1" applyFill="1" applyBorder="1" applyAlignment="1">
      <alignment horizontal="center"/>
    </xf>
    <xf numFmtId="0" fontId="12" fillId="4" borderId="1" xfId="13" applyFont="1" applyFill="1" applyBorder="1" applyAlignment="1">
      <alignment horizontal="left"/>
    </xf>
    <xf numFmtId="3" fontId="17" fillId="0" borderId="4" xfId="12" applyNumberFormat="1" applyFont="1" applyBorder="1" applyAlignment="1">
      <alignment horizontal="center"/>
    </xf>
    <xf numFmtId="179" fontId="17" fillId="0" borderId="4" xfId="12" applyNumberFormat="1" applyFont="1" applyBorder="1" applyAlignment="1">
      <alignment horizontal="center"/>
    </xf>
    <xf numFmtId="3" fontId="17" fillId="0" borderId="6" xfId="12" applyNumberFormat="1" applyFont="1" applyBorder="1" applyAlignment="1">
      <alignment horizontal="center" vertical="center"/>
    </xf>
    <xf numFmtId="179" fontId="17" fillId="0" borderId="6" xfId="12" applyNumberFormat="1" applyFont="1" applyBorder="1" applyAlignment="1">
      <alignment horizontal="center" vertical="center"/>
    </xf>
    <xf numFmtId="3" fontId="17" fillId="4" borderId="1" xfId="12" applyNumberFormat="1" applyFont="1" applyFill="1" applyBorder="1" applyAlignment="1">
      <alignment horizontal="center" vertical="center"/>
    </xf>
    <xf numFmtId="179" fontId="17" fillId="4" borderId="1" xfId="12" applyNumberFormat="1" applyFont="1" applyFill="1" applyBorder="1" applyAlignment="1">
      <alignment horizontal="center" vertical="center"/>
    </xf>
    <xf numFmtId="0" fontId="12" fillId="4" borderId="10" xfId="11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indent="1"/>
    </xf>
    <xf numFmtId="175" fontId="2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2"/>
    </xf>
    <xf numFmtId="0" fontId="26" fillId="0" borderId="1" xfId="0" applyFont="1" applyBorder="1" applyAlignment="1">
      <alignment horizontal="center" vertical="center"/>
    </xf>
    <xf numFmtId="0" fontId="26" fillId="4" borderId="1" xfId="0" applyFont="1" applyFill="1" applyBorder="1" applyAlignment="1">
      <alignment wrapText="1"/>
    </xf>
    <xf numFmtId="0" fontId="26" fillId="0" borderId="1" xfId="0" applyFont="1" applyBorder="1" applyAlignment="1">
      <alignment horizontal="left" wrapText="1" indent="1"/>
    </xf>
    <xf numFmtId="3" fontId="26" fillId="0" borderId="1" xfId="0" applyNumberFormat="1" applyFont="1" applyBorder="1" applyAlignment="1">
      <alignment horizontal="center"/>
    </xf>
    <xf numFmtId="175" fontId="26" fillId="0" borderId="1" xfId="0" applyNumberFormat="1" applyFont="1" applyBorder="1" applyAlignment="1">
      <alignment horizontal="center"/>
    </xf>
    <xf numFmtId="0" fontId="26" fillId="4" borderId="1" xfId="0" quotePrefix="1" applyFont="1" applyFill="1" applyBorder="1" applyAlignment="1">
      <alignment horizontal="center" vertical="center"/>
    </xf>
    <xf numFmtId="175" fontId="26" fillId="4" borderId="1" xfId="0" quotePrefix="1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/>
    </xf>
    <xf numFmtId="0" fontId="9" fillId="0" borderId="1" xfId="11" applyFont="1" applyBorder="1" applyAlignment="1">
      <alignment horizontal="center" vertical="center" wrapText="1"/>
    </xf>
    <xf numFmtId="0" fontId="16" fillId="7" borderId="1" xfId="11" applyFont="1" applyFill="1" applyBorder="1" applyAlignment="1">
      <alignment horizontal="center" vertical="center" wrapText="1"/>
    </xf>
    <xf numFmtId="0" fontId="9" fillId="4" borderId="1" xfId="13" applyFont="1" applyFill="1" applyBorder="1" applyAlignment="1">
      <alignment vertical="center"/>
    </xf>
    <xf numFmtId="169" fontId="9" fillId="4" borderId="1" xfId="13" applyNumberFormat="1" applyFont="1" applyFill="1" applyBorder="1" applyAlignment="1">
      <alignment horizontal="center" vertical="center"/>
    </xf>
    <xf numFmtId="169" fontId="9" fillId="6" borderId="1" xfId="14" applyNumberFormat="1" applyFont="1" applyFill="1" applyBorder="1" applyAlignment="1">
      <alignment horizontal="center" vertical="center"/>
    </xf>
    <xf numFmtId="174" fontId="9" fillId="6" borderId="1" xfId="14" applyNumberFormat="1" applyFont="1" applyFill="1" applyBorder="1" applyAlignment="1">
      <alignment horizontal="center" vertical="center"/>
    </xf>
    <xf numFmtId="0" fontId="9" fillId="4" borderId="8" xfId="13" applyFont="1" applyFill="1" applyBorder="1" applyAlignment="1">
      <alignment horizontal="left" vertical="center" indent="1"/>
    </xf>
    <xf numFmtId="169" fontId="9" fillId="4" borderId="8" xfId="13" applyNumberFormat="1" applyFont="1" applyFill="1" applyBorder="1" applyAlignment="1">
      <alignment horizontal="center" vertical="center"/>
    </xf>
    <xf numFmtId="174" fontId="9" fillId="4" borderId="8" xfId="13" applyNumberFormat="1" applyFont="1" applyFill="1" applyBorder="1" applyAlignment="1">
      <alignment horizontal="center" vertical="center"/>
    </xf>
    <xf numFmtId="172" fontId="16" fillId="0" borderId="4" xfId="13" applyNumberFormat="1" applyFont="1" applyBorder="1" applyAlignment="1">
      <alignment horizontal="left" vertical="center" wrapText="1" indent="1"/>
    </xf>
    <xf numFmtId="169" fontId="16" fillId="0" borderId="4" xfId="13" applyNumberFormat="1" applyFont="1" applyBorder="1" applyAlignment="1">
      <alignment horizontal="center" vertical="center"/>
    </xf>
    <xf numFmtId="174" fontId="16" fillId="0" borderId="4" xfId="13" applyNumberFormat="1" applyFont="1" applyBorder="1" applyAlignment="1">
      <alignment horizontal="center" vertical="center"/>
    </xf>
    <xf numFmtId="172" fontId="16" fillId="0" borderId="5" xfId="13" applyNumberFormat="1" applyFont="1" applyBorder="1" applyAlignment="1">
      <alignment horizontal="left" vertical="center" wrapText="1" indent="1"/>
    </xf>
    <xf numFmtId="169" fontId="16" fillId="0" borderId="5" xfId="13" applyNumberFormat="1" applyFont="1" applyBorder="1" applyAlignment="1">
      <alignment horizontal="center" vertical="center"/>
    </xf>
    <xf numFmtId="174" fontId="16" fillId="0" borderId="5" xfId="13" applyNumberFormat="1" applyFont="1" applyBorder="1" applyAlignment="1">
      <alignment horizontal="center" vertical="center"/>
    </xf>
    <xf numFmtId="172" fontId="9" fillId="0" borderId="6" xfId="13" applyNumberFormat="1" applyFont="1" applyBorder="1" applyAlignment="1">
      <alignment horizontal="left" vertical="center" wrapText="1"/>
    </xf>
    <xf numFmtId="169" fontId="16" fillId="0" borderId="6" xfId="13" applyNumberFormat="1" applyFont="1" applyBorder="1" applyAlignment="1">
      <alignment horizontal="center" vertical="center"/>
    </xf>
    <xf numFmtId="169" fontId="9" fillId="6" borderId="6" xfId="14" applyNumberFormat="1" applyFont="1" applyFill="1" applyBorder="1" applyAlignment="1">
      <alignment horizontal="center" vertical="center"/>
    </xf>
    <xf numFmtId="174" fontId="9" fillId="6" borderId="6" xfId="14" applyNumberFormat="1" applyFont="1" applyFill="1" applyBorder="1" applyAlignment="1">
      <alignment horizontal="center" vertical="center"/>
    </xf>
    <xf numFmtId="0" fontId="9" fillId="0" borderId="1" xfId="13" applyFont="1" applyBorder="1" applyAlignment="1">
      <alignment horizontal="center" vertical="center" wrapText="1"/>
    </xf>
    <xf numFmtId="0" fontId="9" fillId="0" borderId="1" xfId="16" applyFont="1" applyBorder="1" applyAlignment="1">
      <alignment horizontal="center" vertical="center" wrapText="1"/>
    </xf>
    <xf numFmtId="0" fontId="16" fillId="7" borderId="1" xfId="13" applyFont="1" applyFill="1" applyBorder="1" applyAlignment="1">
      <alignment horizontal="center" vertical="center" wrapText="1"/>
    </xf>
    <xf numFmtId="0" fontId="26" fillId="0" borderId="1" xfId="0" applyFont="1" applyBorder="1"/>
    <xf numFmtId="175" fontId="11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/>
    </xf>
    <xf numFmtId="175" fontId="17" fillId="0" borderId="1" xfId="0" applyNumberFormat="1" applyFont="1" applyBorder="1" applyAlignment="1">
      <alignment horizontal="center"/>
    </xf>
    <xf numFmtId="0" fontId="9" fillId="0" borderId="8" xfId="13" applyFont="1" applyBorder="1" applyAlignment="1">
      <alignment horizontal="center" vertical="center" wrapText="1"/>
    </xf>
    <xf numFmtId="0" fontId="9" fillId="0" borderId="8" xfId="16" applyFont="1" applyBorder="1" applyAlignment="1">
      <alignment horizontal="center" vertical="center" wrapText="1"/>
    </xf>
    <xf numFmtId="179" fontId="11" fillId="10" borderId="20" xfId="0" applyNumberFormat="1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left" vertical="center" wrapText="1"/>
    </xf>
    <xf numFmtId="179" fontId="12" fillId="4" borderId="20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3" fontId="26" fillId="4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175" fontId="16" fillId="0" borderId="1" xfId="0" applyNumberFormat="1" applyFont="1" applyBorder="1" applyAlignment="1">
      <alignment horizontal="center" vertical="center"/>
    </xf>
    <xf numFmtId="0" fontId="12" fillId="0" borderId="1" xfId="11" applyFont="1" applyBorder="1" applyAlignment="1">
      <alignment horizontal="left" vertical="center"/>
    </xf>
    <xf numFmtId="0" fontId="12" fillId="0" borderId="1" xfId="11" applyFont="1" applyBorder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0" fontId="11" fillId="5" borderId="7" xfId="13" applyFont="1" applyFill="1" applyBorder="1" applyAlignment="1">
      <alignment horizontal="center" vertical="center" wrapText="1"/>
    </xf>
    <xf numFmtId="0" fontId="12" fillId="4" borderId="1" xfId="11" applyFont="1" applyFill="1" applyBorder="1" applyAlignment="1">
      <alignment vertical="center"/>
    </xf>
    <xf numFmtId="177" fontId="12" fillId="6" borderId="1" xfId="12" applyNumberFormat="1" applyFont="1" applyFill="1" applyBorder="1" applyAlignment="1">
      <alignment horizontal="center"/>
    </xf>
    <xf numFmtId="178" fontId="12" fillId="6" borderId="1" xfId="12" applyNumberFormat="1" applyFont="1" applyFill="1" applyBorder="1" applyAlignment="1">
      <alignment horizontal="center"/>
    </xf>
    <xf numFmtId="0" fontId="11" fillId="0" borderId="1" xfId="11" applyFont="1" applyBorder="1" applyAlignment="1">
      <alignment horizontal="left" vertical="center" wrapText="1" indent="1"/>
    </xf>
    <xf numFmtId="177" fontId="11" fillId="0" borderId="1" xfId="12" applyNumberFormat="1" applyFont="1" applyBorder="1" applyAlignment="1">
      <alignment horizontal="center"/>
    </xf>
    <xf numFmtId="178" fontId="11" fillId="0" borderId="1" xfId="12" applyNumberFormat="1" applyFont="1" applyBorder="1" applyAlignment="1">
      <alignment horizontal="center"/>
    </xf>
    <xf numFmtId="0" fontId="12" fillId="0" borderId="1" xfId="11" applyFont="1" applyBorder="1" applyAlignment="1">
      <alignment vertical="center" wrapText="1"/>
    </xf>
    <xf numFmtId="177" fontId="11" fillId="6" borderId="1" xfId="12" applyNumberFormat="1" applyFont="1" applyFill="1" applyBorder="1" applyAlignment="1">
      <alignment horizontal="center"/>
    </xf>
    <xf numFmtId="178" fontId="11" fillId="6" borderId="1" xfId="12" applyNumberFormat="1" applyFont="1" applyFill="1" applyBorder="1" applyAlignment="1">
      <alignment horizontal="center"/>
    </xf>
    <xf numFmtId="177" fontId="11" fillId="0" borderId="1" xfId="11" applyNumberFormat="1" applyFont="1" applyBorder="1" applyAlignment="1">
      <alignment horizontal="center"/>
    </xf>
    <xf numFmtId="178" fontId="11" fillId="0" borderId="1" xfId="11" applyNumberFormat="1" applyFont="1" applyBorder="1" applyAlignment="1">
      <alignment horizontal="center"/>
    </xf>
    <xf numFmtId="0" fontId="11" fillId="7" borderId="1" xfId="16" applyFont="1" applyFill="1" applyBorder="1" applyAlignment="1">
      <alignment horizontal="center" vertical="center" wrapText="1"/>
    </xf>
    <xf numFmtId="0" fontId="12" fillId="0" borderId="1" xfId="16" applyFont="1" applyBorder="1" applyAlignment="1">
      <alignment horizontal="center" vertical="center" wrapText="1"/>
    </xf>
    <xf numFmtId="0" fontId="11" fillId="5" borderId="1" xfId="13" applyFont="1" applyFill="1" applyBorder="1" applyAlignment="1">
      <alignment horizontal="center" vertical="center" wrapText="1"/>
    </xf>
    <xf numFmtId="177" fontId="12" fillId="0" borderId="1" xfId="12" applyNumberFormat="1" applyFont="1" applyBorder="1" applyAlignment="1">
      <alignment horizontal="center"/>
    </xf>
    <xf numFmtId="178" fontId="12" fillId="4" borderId="1" xfId="12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left" vertical="center" wrapText="1" indent="1"/>
    </xf>
    <xf numFmtId="0" fontId="26" fillId="0" borderId="1" xfId="0" applyFont="1" applyBorder="1" applyAlignment="1">
      <alignment horizontal="left" indent="1"/>
    </xf>
    <xf numFmtId="175" fontId="26" fillId="0" borderId="1" xfId="0" quotePrefix="1" applyNumberFormat="1" applyFont="1" applyBorder="1" applyAlignment="1">
      <alignment horizontal="center" vertical="center"/>
    </xf>
    <xf numFmtId="3" fontId="26" fillId="4" borderId="1" xfId="0" quotePrefix="1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175" fontId="9" fillId="4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Border="1" applyAlignment="1">
      <alignment horizontal="left" wrapText="1" indent="1"/>
    </xf>
    <xf numFmtId="3" fontId="9" fillId="0" borderId="1" xfId="0" applyNumberFormat="1" applyFont="1" applyBorder="1" applyAlignment="1">
      <alignment horizontal="center" vertical="center" wrapText="1"/>
    </xf>
    <xf numFmtId="175" fontId="9" fillId="0" borderId="1" xfId="0" applyNumberFormat="1" applyFont="1" applyBorder="1" applyAlignment="1">
      <alignment horizontal="center" vertical="center" wrapText="1"/>
    </xf>
    <xf numFmtId="3" fontId="16" fillId="0" borderId="1" xfId="0" quotePrefix="1" applyNumberFormat="1" applyFont="1" applyBorder="1" applyAlignment="1">
      <alignment horizontal="center" vertical="center"/>
    </xf>
    <xf numFmtId="179" fontId="16" fillId="0" borderId="1" xfId="0" quotePrefix="1" applyNumberFormat="1" applyFont="1" applyBorder="1" applyAlignment="1">
      <alignment horizontal="center" vertical="center"/>
    </xf>
    <xf numFmtId="0" fontId="9" fillId="4" borderId="1" xfId="0" applyFont="1" applyFill="1" applyBorder="1"/>
    <xf numFmtId="0" fontId="9" fillId="0" borderId="1" xfId="0" applyFont="1" applyBorder="1" applyAlignment="1">
      <alignment horizontal="left" indent="1"/>
    </xf>
    <xf numFmtId="3" fontId="9" fillId="0" borderId="1" xfId="0" applyNumberFormat="1" applyFont="1" applyBorder="1" applyAlignment="1">
      <alignment horizontal="center" vertical="center"/>
    </xf>
    <xf numFmtId="175" fontId="9" fillId="0" borderId="1" xfId="0" applyNumberFormat="1" applyFont="1" applyBorder="1" applyAlignment="1">
      <alignment horizontal="center" vertical="center"/>
    </xf>
    <xf numFmtId="177" fontId="12" fillId="0" borderId="0" xfId="11" applyNumberFormat="1" applyFont="1" applyAlignment="1">
      <alignment horizontal="center"/>
    </xf>
    <xf numFmtId="175" fontId="16" fillId="0" borderId="1" xfId="0" quotePrefix="1" applyNumberFormat="1" applyFont="1" applyBorder="1" applyAlignment="1">
      <alignment horizontal="center" vertical="center"/>
    </xf>
    <xf numFmtId="175" fontId="11" fillId="0" borderId="1" xfId="0" quotePrefix="1" applyNumberFormat="1" applyFont="1" applyBorder="1" applyAlignment="1">
      <alignment horizontal="center" vertical="center"/>
    </xf>
    <xf numFmtId="175" fontId="26" fillId="4" borderId="1" xfId="0" applyNumberFormat="1" applyFont="1" applyFill="1" applyBorder="1" applyAlignment="1">
      <alignment horizontal="center" vertical="center"/>
    </xf>
    <xf numFmtId="179" fontId="12" fillId="9" borderId="1" xfId="0" applyNumberFormat="1" applyFont="1" applyFill="1" applyBorder="1" applyAlignment="1">
      <alignment horizontal="center" vertical="center"/>
    </xf>
    <xf numFmtId="179" fontId="26" fillId="0" borderId="1" xfId="0" applyNumberFormat="1" applyFont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 indent="2"/>
    </xf>
    <xf numFmtId="179" fontId="26" fillId="0" borderId="1" xfId="0" applyNumberFormat="1" applyFont="1" applyBorder="1" applyAlignment="1">
      <alignment horizontal="center" vertical="center"/>
    </xf>
    <xf numFmtId="179" fontId="26" fillId="4" borderId="1" xfId="0" applyNumberFormat="1" applyFont="1" applyFill="1" applyBorder="1" applyAlignment="1">
      <alignment horizontal="center" vertical="center"/>
    </xf>
    <xf numFmtId="179" fontId="12" fillId="9" borderId="1" xfId="0" applyNumberFormat="1" applyFont="1" applyFill="1" applyBorder="1" applyAlignment="1">
      <alignment horizontal="center" vertical="center" wrapText="1"/>
    </xf>
    <xf numFmtId="165" fontId="9" fillId="0" borderId="1" xfId="6" applyNumberFormat="1" applyFont="1" applyBorder="1"/>
    <xf numFmtId="0" fontId="10" fillId="0" borderId="1" xfId="0" applyFont="1" applyBorder="1"/>
    <xf numFmtId="3" fontId="10" fillId="0" borderId="1" xfId="0" applyNumberFormat="1" applyFont="1" applyBorder="1"/>
    <xf numFmtId="3" fontId="19" fillId="0" borderId="1" xfId="0" applyNumberFormat="1" applyFont="1" applyBorder="1"/>
    <xf numFmtId="3" fontId="9" fillId="0" borderId="1" xfId="0" applyNumberFormat="1" applyFont="1" applyBorder="1"/>
    <xf numFmtId="164" fontId="9" fillId="0" borderId="1" xfId="7" applyNumberFormat="1" applyFont="1" applyBorder="1"/>
    <xf numFmtId="165" fontId="19" fillId="0" borderId="1" xfId="6" applyNumberFormat="1" applyFont="1" applyBorder="1"/>
    <xf numFmtId="165" fontId="10" fillId="0" borderId="1" xfId="6" applyNumberFormat="1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10" borderId="20" xfId="0" applyNumberFormat="1" applyFont="1" applyFill="1" applyBorder="1" applyAlignment="1">
      <alignment horizontal="center" vertical="center" wrapText="1"/>
    </xf>
    <xf numFmtId="3" fontId="2" fillId="10" borderId="1" xfId="0" applyNumberFormat="1" applyFont="1" applyFill="1" applyBorder="1" applyAlignment="1">
      <alignment horizontal="center" vertical="center" wrapText="1"/>
    </xf>
    <xf numFmtId="175" fontId="2" fillId="10" borderId="1" xfId="0" applyNumberFormat="1" applyFont="1" applyFill="1" applyBorder="1" applyAlignment="1">
      <alignment horizontal="center" vertical="center" wrapText="1"/>
    </xf>
    <xf numFmtId="175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41" fillId="0" borderId="0" xfId="9" applyFont="1" applyAlignment="1"/>
    <xf numFmtId="0" fontId="2" fillId="0" borderId="0" xfId="9" applyFont="1"/>
    <xf numFmtId="0" fontId="42" fillId="0" borderId="0" xfId="9" applyFont="1"/>
    <xf numFmtId="0" fontId="43" fillId="0" borderId="0" xfId="8" applyFont="1" applyFill="1"/>
    <xf numFmtId="0" fontId="43" fillId="0" borderId="0" xfId="8" applyFont="1"/>
    <xf numFmtId="0" fontId="2" fillId="0" borderId="0" xfId="11" applyFont="1"/>
    <xf numFmtId="169" fontId="12" fillId="4" borderId="1" xfId="12" applyNumberFormat="1" applyFont="1" applyFill="1" applyBorder="1" applyAlignment="1">
      <alignment horizontal="center" vertical="center"/>
    </xf>
    <xf numFmtId="169" fontId="12" fillId="4" borderId="1" xfId="12" applyNumberFormat="1" applyFont="1" applyFill="1" applyBorder="1" applyAlignment="1">
      <alignment vertical="center"/>
    </xf>
    <xf numFmtId="0" fontId="26" fillId="0" borderId="4" xfId="11" applyFont="1" applyBorder="1" applyAlignment="1">
      <alignment horizontal="left" vertical="center"/>
    </xf>
    <xf numFmtId="169" fontId="26" fillId="0" borderId="4" xfId="11" applyNumberFormat="1" applyFont="1" applyBorder="1" applyAlignment="1">
      <alignment horizontal="center" vertical="center"/>
    </xf>
    <xf numFmtId="169" fontId="26" fillId="0" borderId="4" xfId="11" applyNumberFormat="1" applyFont="1" applyBorder="1" applyAlignment="1">
      <alignment vertical="center"/>
    </xf>
    <xf numFmtId="0" fontId="2" fillId="0" borderId="5" xfId="11" applyFont="1" applyBorder="1" applyAlignment="1">
      <alignment horizontal="left" vertical="center" indent="1"/>
    </xf>
    <xf numFmtId="169" fontId="11" fillId="0" borderId="5" xfId="11" applyNumberFormat="1" applyFont="1" applyBorder="1" applyAlignment="1">
      <alignment horizontal="center" vertical="center"/>
    </xf>
    <xf numFmtId="169" fontId="11" fillId="0" borderId="5" xfId="11" applyNumberFormat="1" applyFont="1" applyBorder="1" applyAlignment="1">
      <alignment vertical="center"/>
    </xf>
    <xf numFmtId="0" fontId="2" fillId="0" borderId="6" xfId="11" applyFont="1" applyBorder="1" applyAlignment="1">
      <alignment horizontal="left" vertical="center" indent="1"/>
    </xf>
    <xf numFmtId="169" fontId="11" fillId="0" borderId="6" xfId="11" applyNumberFormat="1" applyFont="1" applyBorder="1" applyAlignment="1">
      <alignment horizontal="center" vertical="center"/>
    </xf>
    <xf numFmtId="169" fontId="11" fillId="0" borderId="6" xfId="11" applyNumberFormat="1" applyFont="1" applyBorder="1" applyAlignment="1">
      <alignment vertical="center"/>
    </xf>
    <xf numFmtId="0" fontId="2" fillId="5" borderId="7" xfId="13" applyFont="1" applyFill="1" applyBorder="1" applyAlignment="1">
      <alignment horizontal="center" vertical="center" wrapText="1"/>
    </xf>
    <xf numFmtId="0" fontId="12" fillId="4" borderId="1" xfId="13" applyFont="1" applyFill="1" applyBorder="1" applyAlignment="1">
      <alignment vertical="center"/>
    </xf>
    <xf numFmtId="169" fontId="12" fillId="4" borderId="1" xfId="13" applyNumberFormat="1" applyFont="1" applyFill="1" applyBorder="1" applyAlignment="1">
      <alignment horizontal="center"/>
    </xf>
    <xf numFmtId="169" fontId="12" fillId="6" borderId="1" xfId="14" applyNumberFormat="1" applyFont="1" applyFill="1" applyBorder="1" applyAlignment="1">
      <alignment horizontal="center"/>
    </xf>
    <xf numFmtId="170" fontId="12" fillId="6" borderId="1" xfId="14" applyNumberFormat="1" applyFont="1" applyFill="1" applyBorder="1" applyAlignment="1">
      <alignment horizontal="center"/>
    </xf>
    <xf numFmtId="0" fontId="12" fillId="4" borderId="8" xfId="13" applyFont="1" applyFill="1" applyBorder="1" applyAlignment="1">
      <alignment horizontal="left" vertical="center"/>
    </xf>
    <xf numFmtId="169" fontId="12" fillId="4" borderId="8" xfId="13" applyNumberFormat="1" applyFont="1" applyFill="1" applyBorder="1" applyAlignment="1">
      <alignment horizontal="center"/>
    </xf>
    <xf numFmtId="171" fontId="12" fillId="4" borderId="8" xfId="14" applyNumberFormat="1" applyFont="1" applyFill="1" applyBorder="1" applyAlignment="1">
      <alignment horizontal="center"/>
    </xf>
    <xf numFmtId="172" fontId="11" fillId="0" borderId="4" xfId="13" applyNumberFormat="1" applyFont="1" applyBorder="1" applyAlignment="1">
      <alignment horizontal="left" vertical="center" wrapText="1" indent="1"/>
    </xf>
    <xf numFmtId="169" fontId="11" fillId="0" borderId="4" xfId="13" applyNumberFormat="1" applyFont="1" applyBorder="1" applyAlignment="1">
      <alignment horizontal="center"/>
    </xf>
    <xf numFmtId="171" fontId="11" fillId="0" borderId="4" xfId="14" applyNumberFormat="1" applyFont="1" applyFill="1" applyBorder="1" applyAlignment="1">
      <alignment horizontal="center"/>
    </xf>
    <xf numFmtId="172" fontId="11" fillId="0" borderId="5" xfId="13" applyNumberFormat="1" applyFont="1" applyBorder="1" applyAlignment="1">
      <alignment horizontal="left" vertical="center" wrapText="1" indent="1"/>
    </xf>
    <xf numFmtId="169" fontId="11" fillId="0" borderId="5" xfId="13" applyNumberFormat="1" applyFont="1" applyBorder="1" applyAlignment="1">
      <alignment horizontal="center"/>
    </xf>
    <xf numFmtId="173" fontId="11" fillId="0" borderId="5" xfId="14" applyNumberFormat="1" applyFont="1" applyFill="1" applyBorder="1" applyAlignment="1">
      <alignment horizontal="center"/>
    </xf>
    <xf numFmtId="172" fontId="12" fillId="0" borderId="6" xfId="13" applyNumberFormat="1" applyFont="1" applyBorder="1" applyAlignment="1">
      <alignment horizontal="left" vertical="center" wrapText="1"/>
    </xf>
    <xf numFmtId="169" fontId="12" fillId="0" borderId="6" xfId="13" applyNumberFormat="1" applyFont="1" applyBorder="1" applyAlignment="1">
      <alignment horizontal="center"/>
    </xf>
    <xf numFmtId="169" fontId="12" fillId="6" borderId="6" xfId="14" applyNumberFormat="1" applyFont="1" applyFill="1" applyBorder="1" applyAlignment="1">
      <alignment horizontal="center"/>
    </xf>
    <xf numFmtId="173" fontId="11" fillId="6" borderId="6" xfId="14" applyNumberFormat="1" applyFont="1" applyFill="1" applyBorder="1" applyAlignment="1">
      <alignment horizontal="center"/>
    </xf>
    <xf numFmtId="173" fontId="12" fillId="6" borderId="1" xfId="14" applyNumberFormat="1" applyFont="1" applyFill="1" applyBorder="1" applyAlignment="1">
      <alignment horizontal="center"/>
    </xf>
    <xf numFmtId="173" fontId="12" fillId="4" borderId="8" xfId="14" applyNumberFormat="1" applyFont="1" applyFill="1" applyBorder="1" applyAlignment="1">
      <alignment horizontal="center"/>
    </xf>
    <xf numFmtId="173" fontId="11" fillId="0" borderId="4" xfId="14" applyNumberFormat="1" applyFont="1" applyBorder="1" applyAlignment="1">
      <alignment horizontal="center"/>
    </xf>
    <xf numFmtId="173" fontId="11" fillId="0" borderId="5" xfId="14" applyNumberFormat="1" applyFont="1" applyBorder="1" applyAlignment="1">
      <alignment horizontal="center"/>
    </xf>
    <xf numFmtId="169" fontId="11" fillId="0" borderId="6" xfId="13" applyNumberFormat="1" applyFont="1" applyBorder="1" applyAlignment="1">
      <alignment horizontal="center"/>
    </xf>
    <xf numFmtId="174" fontId="12" fillId="4" borderId="1" xfId="15" applyNumberFormat="1" applyFont="1" applyFill="1" applyBorder="1" applyAlignment="1">
      <alignment horizontal="center" vertical="center"/>
    </xf>
    <xf numFmtId="174" fontId="11" fillId="0" borderId="4" xfId="13" applyNumberFormat="1" applyFont="1" applyBorder="1" applyAlignment="1">
      <alignment horizontal="center"/>
    </xf>
    <xf numFmtId="173" fontId="11" fillId="0" borderId="11" xfId="14" applyNumberFormat="1" applyFont="1" applyBorder="1" applyAlignment="1">
      <alignment horizontal="center"/>
    </xf>
    <xf numFmtId="0" fontId="26" fillId="0" borderId="20" xfId="0" applyFont="1" applyBorder="1" applyAlignment="1">
      <alignment horizontal="left" indent="1"/>
    </xf>
    <xf numFmtId="0" fontId="2" fillId="0" borderId="20" xfId="0" applyFont="1" applyBorder="1" applyAlignment="1">
      <alignment horizontal="left" indent="1"/>
    </xf>
    <xf numFmtId="0" fontId="26" fillId="4" borderId="1" xfId="0" applyFont="1" applyFill="1" applyBorder="1" applyAlignment="1">
      <alignment horizontal="left" wrapText="1" indent="1"/>
    </xf>
    <xf numFmtId="0" fontId="26" fillId="4" borderId="1" xfId="0" applyFont="1" applyFill="1" applyBorder="1" applyAlignment="1">
      <alignment horizontal="left" wrapText="1"/>
    </xf>
    <xf numFmtId="0" fontId="26" fillId="10" borderId="20" xfId="0" applyFont="1" applyFill="1" applyBorder="1" applyAlignment="1">
      <alignment horizontal="left" vertical="center" wrapText="1" indent="1"/>
    </xf>
    <xf numFmtId="3" fontId="26" fillId="10" borderId="20" xfId="0" applyNumberFormat="1" applyFont="1" applyFill="1" applyBorder="1" applyAlignment="1">
      <alignment horizontal="center" vertical="center" wrapText="1"/>
    </xf>
    <xf numFmtId="179" fontId="12" fillId="10" borderId="20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 indent="1"/>
    </xf>
    <xf numFmtId="0" fontId="2" fillId="5" borderId="1" xfId="13" applyFont="1" applyFill="1" applyBorder="1" applyAlignment="1">
      <alignment horizontal="center" vertical="center" wrapText="1"/>
    </xf>
    <xf numFmtId="171" fontId="12" fillId="4" borderId="1" xfId="14" applyNumberFormat="1" applyFont="1" applyFill="1" applyBorder="1" applyAlignment="1">
      <alignment horizontal="center" vertical="center"/>
    </xf>
    <xf numFmtId="171" fontId="12" fillId="0" borderId="4" xfId="14" applyNumberFormat="1" applyFont="1" applyFill="1" applyBorder="1" applyAlignment="1">
      <alignment horizontal="center" vertical="center"/>
    </xf>
    <xf numFmtId="169" fontId="11" fillId="0" borderId="11" xfId="11" applyNumberFormat="1" applyFont="1" applyBorder="1" applyAlignment="1">
      <alignment horizontal="center" vertical="center"/>
    </xf>
    <xf numFmtId="169" fontId="11" fillId="0" borderId="11" xfId="13" applyNumberFormat="1" applyFont="1" applyBorder="1" applyAlignment="1">
      <alignment horizontal="center"/>
    </xf>
    <xf numFmtId="171" fontId="12" fillId="0" borderId="11" xfId="14" applyNumberFormat="1" applyFont="1" applyFill="1" applyBorder="1" applyAlignment="1">
      <alignment horizontal="center" vertical="center"/>
    </xf>
    <xf numFmtId="169" fontId="2" fillId="0" borderId="5" xfId="11" applyNumberFormat="1" applyFont="1" applyBorder="1" applyAlignment="1">
      <alignment horizontal="center" vertical="center"/>
    </xf>
    <xf numFmtId="171" fontId="12" fillId="0" borderId="5" xfId="14" applyNumberFormat="1" applyFont="1" applyFill="1" applyBorder="1" applyAlignment="1">
      <alignment horizontal="center" vertical="center"/>
    </xf>
    <xf numFmtId="0" fontId="2" fillId="0" borderId="17" xfId="11" applyFont="1" applyBorder="1" applyAlignment="1">
      <alignment horizontal="left" vertical="center" indent="1"/>
    </xf>
    <xf numFmtId="169" fontId="11" fillId="0" borderId="12" xfId="11" applyNumberFormat="1" applyFont="1" applyBorder="1" applyAlignment="1">
      <alignment horizontal="center" vertical="center"/>
    </xf>
    <xf numFmtId="169" fontId="11" fillId="0" borderId="12" xfId="13" applyNumberFormat="1" applyFont="1" applyBorder="1" applyAlignment="1">
      <alignment horizontal="center"/>
    </xf>
    <xf numFmtId="171" fontId="12" fillId="0" borderId="12" xfId="14" applyNumberFormat="1" applyFont="1" applyFill="1" applyBorder="1" applyAlignment="1">
      <alignment horizontal="center" vertical="center"/>
    </xf>
    <xf numFmtId="169" fontId="2" fillId="0" borderId="6" xfId="11" applyNumberFormat="1" applyFont="1" applyBorder="1" applyAlignment="1">
      <alignment horizontal="center" vertical="center"/>
    </xf>
    <xf numFmtId="171" fontId="12" fillId="0" borderId="6" xfId="14" applyNumberFormat="1" applyFont="1" applyFill="1" applyBorder="1" applyAlignment="1">
      <alignment horizontal="center" vertical="center"/>
    </xf>
    <xf numFmtId="0" fontId="2" fillId="0" borderId="3" xfId="11" applyFont="1" applyBorder="1"/>
    <xf numFmtId="168" fontId="12" fillId="4" borderId="1" xfId="12" applyFont="1" applyFill="1" applyBorder="1" applyAlignment="1">
      <alignment horizontal="center"/>
    </xf>
    <xf numFmtId="169" fontId="12" fillId="0" borderId="1" xfId="12" applyNumberFormat="1" applyFont="1" applyFill="1" applyBorder="1" applyAlignment="1">
      <alignment horizontal="center" vertical="center"/>
    </xf>
    <xf numFmtId="168" fontId="12" fillId="0" borderId="1" xfId="12" applyFont="1" applyBorder="1" applyAlignment="1">
      <alignment horizontal="center"/>
    </xf>
    <xf numFmtId="0" fontId="2" fillId="0" borderId="4" xfId="11" applyFont="1" applyBorder="1" applyAlignment="1">
      <alignment horizontal="left" wrapText="1" indent="1"/>
    </xf>
    <xf numFmtId="169" fontId="11" fillId="0" borderId="4" xfId="12" applyNumberFormat="1" applyFont="1" applyFill="1" applyBorder="1" applyAlignment="1">
      <alignment horizontal="center" vertical="center"/>
    </xf>
    <xf numFmtId="168" fontId="17" fillId="0" borderId="4" xfId="12" applyFont="1" applyBorder="1" applyAlignment="1">
      <alignment horizontal="center"/>
    </xf>
    <xf numFmtId="0" fontId="2" fillId="0" borderId="5" xfId="11" applyFont="1" applyBorder="1" applyAlignment="1">
      <alignment horizontal="left" wrapText="1" indent="1"/>
    </xf>
    <xf numFmtId="169" fontId="11" fillId="0" borderId="6" xfId="12" applyNumberFormat="1" applyFont="1" applyFill="1" applyBorder="1" applyAlignment="1">
      <alignment horizontal="center" vertical="center"/>
    </xf>
    <xf numFmtId="168" fontId="17" fillId="0" borderId="5" xfId="12" applyFont="1" applyBorder="1" applyAlignment="1">
      <alignment horizontal="center"/>
    </xf>
    <xf numFmtId="0" fontId="2" fillId="0" borderId="4" xfId="11" applyFont="1" applyBorder="1" applyAlignment="1">
      <alignment horizontal="left" indent="1"/>
    </xf>
    <xf numFmtId="169" fontId="11" fillId="0" borderId="9" xfId="11" applyNumberFormat="1" applyFont="1" applyBorder="1" applyAlignment="1">
      <alignment horizontal="center" vertical="center"/>
    </xf>
    <xf numFmtId="0" fontId="11" fillId="0" borderId="1" xfId="11" applyFont="1" applyBorder="1" applyAlignment="1">
      <alignment horizontal="left" wrapText="1" indent="1"/>
    </xf>
    <xf numFmtId="169" fontId="12" fillId="4" borderId="1" xfId="13" applyNumberFormat="1" applyFont="1" applyFill="1" applyBorder="1" applyAlignment="1">
      <alignment horizontal="center" vertical="center"/>
    </xf>
    <xf numFmtId="169" fontId="12" fillId="6" borderId="1" xfId="14" applyNumberFormat="1" applyFont="1" applyFill="1" applyBorder="1" applyAlignment="1">
      <alignment horizontal="center" vertical="center"/>
    </xf>
    <xf numFmtId="170" fontId="12" fillId="6" borderId="1" xfId="14" applyNumberFormat="1" applyFont="1" applyFill="1" applyBorder="1" applyAlignment="1">
      <alignment horizontal="center" vertical="center"/>
    </xf>
    <xf numFmtId="169" fontId="12" fillId="4" borderId="8" xfId="13" applyNumberFormat="1" applyFont="1" applyFill="1" applyBorder="1" applyAlignment="1">
      <alignment horizontal="center" vertical="center"/>
    </xf>
    <xf numFmtId="171" fontId="12" fillId="4" borderId="8" xfId="14" applyNumberFormat="1" applyFont="1" applyFill="1" applyBorder="1" applyAlignment="1">
      <alignment horizontal="center" vertical="center"/>
    </xf>
    <xf numFmtId="169" fontId="11" fillId="0" borderId="4" xfId="13" applyNumberFormat="1" applyFont="1" applyBorder="1" applyAlignment="1">
      <alignment horizontal="center" vertical="center"/>
    </xf>
    <xf numFmtId="174" fontId="11" fillId="0" borderId="4" xfId="13" applyNumberFormat="1" applyFont="1" applyBorder="1" applyAlignment="1">
      <alignment horizontal="center" vertical="center"/>
    </xf>
    <xf numFmtId="169" fontId="11" fillId="0" borderId="5" xfId="13" applyNumberFormat="1" applyFont="1" applyBorder="1" applyAlignment="1">
      <alignment horizontal="center" vertical="center"/>
    </xf>
    <xf numFmtId="174" fontId="11" fillId="0" borderId="5" xfId="13" applyNumberFormat="1" applyFont="1" applyBorder="1" applyAlignment="1">
      <alignment horizontal="center" vertical="center"/>
    </xf>
    <xf numFmtId="169" fontId="11" fillId="0" borderId="6" xfId="13" applyNumberFormat="1" applyFont="1" applyBorder="1" applyAlignment="1">
      <alignment horizontal="center" vertical="center"/>
    </xf>
    <xf numFmtId="169" fontId="12" fillId="6" borderId="6" xfId="14" applyNumberFormat="1" applyFont="1" applyFill="1" applyBorder="1" applyAlignment="1">
      <alignment horizontal="center" vertical="center"/>
    </xf>
    <xf numFmtId="174" fontId="12" fillId="6" borderId="6" xfId="14" applyNumberFormat="1" applyFont="1" applyFill="1" applyBorder="1" applyAlignment="1">
      <alignment horizontal="center" vertical="center"/>
    </xf>
    <xf numFmtId="174" fontId="12" fillId="6" borderId="1" xfId="14" applyNumberFormat="1" applyFont="1" applyFill="1" applyBorder="1" applyAlignment="1">
      <alignment horizontal="center" vertical="center"/>
    </xf>
    <xf numFmtId="174" fontId="12" fillId="4" borderId="8" xfId="13" applyNumberFormat="1" applyFont="1" applyFill="1" applyBorder="1" applyAlignment="1">
      <alignment horizontal="center" vertical="center"/>
    </xf>
    <xf numFmtId="175" fontId="12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 vertical="center"/>
    </xf>
    <xf numFmtId="175" fontId="17" fillId="0" borderId="1" xfId="0" applyNumberFormat="1" applyFont="1" applyBorder="1" applyAlignment="1">
      <alignment horizontal="center" vertical="center"/>
    </xf>
    <xf numFmtId="0" fontId="26" fillId="10" borderId="1" xfId="0" applyFont="1" applyFill="1" applyBorder="1" applyAlignment="1">
      <alignment horizontal="left" vertical="center" wrapText="1" indent="1"/>
    </xf>
    <xf numFmtId="3" fontId="26" fillId="10" borderId="1" xfId="0" applyNumberFormat="1" applyFont="1" applyFill="1" applyBorder="1" applyAlignment="1">
      <alignment horizontal="center" vertical="center" wrapText="1"/>
    </xf>
    <xf numFmtId="179" fontId="12" fillId="10" borderId="1" xfId="0" applyNumberFormat="1" applyFont="1" applyFill="1" applyBorder="1" applyAlignment="1">
      <alignment horizontal="center" vertical="center" wrapText="1"/>
    </xf>
    <xf numFmtId="179" fontId="11" fillId="10" borderId="1" xfId="0" applyNumberFormat="1" applyFont="1" applyFill="1" applyBorder="1" applyAlignment="1">
      <alignment horizontal="center" vertical="center" wrapText="1"/>
    </xf>
    <xf numFmtId="3" fontId="26" fillId="10" borderId="1" xfId="0" quotePrefix="1" applyNumberFormat="1" applyFont="1" applyFill="1" applyBorder="1" applyAlignment="1">
      <alignment horizontal="center" vertical="center" wrapText="1"/>
    </xf>
    <xf numFmtId="3" fontId="2" fillId="10" borderId="1" xfId="0" quotePrefix="1" applyNumberFormat="1" applyFont="1" applyFill="1" applyBorder="1" applyAlignment="1">
      <alignment horizontal="center" vertical="center" wrapText="1"/>
    </xf>
    <xf numFmtId="169" fontId="12" fillId="0" borderId="8" xfId="13" applyNumberFormat="1" applyFont="1" applyBorder="1" applyAlignment="1">
      <alignment horizontal="center" vertical="center"/>
    </xf>
    <xf numFmtId="174" fontId="12" fillId="0" borderId="8" xfId="13" applyNumberFormat="1" applyFont="1" applyBorder="1" applyAlignment="1">
      <alignment horizontal="center" vertical="center"/>
    </xf>
    <xf numFmtId="174" fontId="11" fillId="0" borderId="4" xfId="12" applyNumberFormat="1" applyFont="1" applyFill="1" applyBorder="1" applyAlignment="1">
      <alignment horizontal="center" vertical="center"/>
    </xf>
    <xf numFmtId="0" fontId="2" fillId="0" borderId="9" xfId="11" applyFont="1" applyBorder="1" applyAlignment="1">
      <alignment horizontal="left" wrapText="1" indent="1"/>
    </xf>
    <xf numFmtId="174" fontId="11" fillId="0" borderId="6" xfId="12" applyNumberFormat="1" applyFont="1" applyFill="1" applyBorder="1" applyAlignment="1">
      <alignment horizontal="center" vertical="center"/>
    </xf>
    <xf numFmtId="169" fontId="12" fillId="0" borderId="1" xfId="13" applyNumberFormat="1" applyFont="1" applyBorder="1" applyAlignment="1">
      <alignment horizontal="center" vertical="center"/>
    </xf>
    <xf numFmtId="174" fontId="12" fillId="0" borderId="1" xfId="13" applyNumberFormat="1" applyFont="1" applyBorder="1" applyAlignment="1">
      <alignment horizontal="center" vertical="center"/>
    </xf>
    <xf numFmtId="0" fontId="2" fillId="0" borderId="1" xfId="11" applyFont="1" applyBorder="1" applyAlignment="1">
      <alignment horizontal="left" wrapText="1" indent="1"/>
    </xf>
    <xf numFmtId="169" fontId="11" fillId="0" borderId="9" xfId="12" applyNumberFormat="1" applyFont="1" applyFill="1" applyBorder="1" applyAlignment="1">
      <alignment horizontal="center" vertical="center"/>
    </xf>
    <xf numFmtId="169" fontId="11" fillId="0" borderId="11" xfId="13" applyNumberFormat="1" applyFont="1" applyBorder="1" applyAlignment="1">
      <alignment horizontal="center" vertical="center"/>
    </xf>
    <xf numFmtId="174" fontId="11" fillId="0" borderId="9" xfId="12" applyNumberFormat="1" applyFont="1" applyFill="1" applyBorder="1" applyAlignment="1">
      <alignment horizontal="center" vertical="center"/>
    </xf>
    <xf numFmtId="169" fontId="11" fillId="0" borderId="1" xfId="12" applyNumberFormat="1" applyFont="1" applyFill="1" applyBorder="1" applyAlignment="1">
      <alignment horizontal="center" vertical="center"/>
    </xf>
    <xf numFmtId="169" fontId="11" fillId="0" borderId="1" xfId="13" applyNumberFormat="1" applyFont="1" applyBorder="1" applyAlignment="1">
      <alignment horizontal="center" vertical="center"/>
    </xf>
    <xf numFmtId="174" fontId="11" fillId="0" borderId="1" xfId="12" applyNumberFormat="1" applyFont="1" applyFill="1" applyBorder="1" applyAlignment="1">
      <alignment horizontal="center" vertical="center"/>
    </xf>
    <xf numFmtId="0" fontId="11" fillId="0" borderId="9" xfId="11" applyFont="1" applyBorder="1" applyAlignment="1">
      <alignment horizontal="left" wrapText="1" indent="1"/>
    </xf>
    <xf numFmtId="169" fontId="9" fillId="4" borderId="1" xfId="12" applyNumberFormat="1" applyFont="1" applyFill="1" applyBorder="1" applyAlignment="1">
      <alignment horizontal="center" vertical="center"/>
    </xf>
    <xf numFmtId="176" fontId="9" fillId="0" borderId="1" xfId="11" applyNumberFormat="1" applyFont="1" applyBorder="1" applyAlignment="1">
      <alignment horizontal="left"/>
    </xf>
    <xf numFmtId="169" fontId="9" fillId="0" borderId="1" xfId="13" applyNumberFormat="1" applyFont="1" applyBorder="1" applyAlignment="1">
      <alignment horizontal="center"/>
    </xf>
    <xf numFmtId="176" fontId="16" fillId="0" borderId="4" xfId="11" applyNumberFormat="1" applyFont="1" applyBorder="1" applyAlignment="1">
      <alignment horizontal="left" wrapText="1" indent="1"/>
    </xf>
    <xf numFmtId="169" fontId="16" fillId="0" borderId="11" xfId="11" applyNumberFormat="1" applyFont="1" applyBorder="1" applyAlignment="1">
      <alignment horizontal="center" vertical="center"/>
    </xf>
    <xf numFmtId="176" fontId="16" fillId="0" borderId="5" xfId="11" applyNumberFormat="1" applyFont="1" applyBorder="1" applyAlignment="1">
      <alignment horizontal="left" wrapText="1" indent="1"/>
    </xf>
    <xf numFmtId="176" fontId="16" fillId="0" borderId="6" xfId="11" applyNumberFormat="1" applyFont="1" applyBorder="1" applyAlignment="1">
      <alignment horizontal="left" wrapText="1" indent="1"/>
    </xf>
    <xf numFmtId="176" fontId="16" fillId="0" borderId="4" xfId="11" applyNumberFormat="1" applyFont="1" applyBorder="1" applyAlignment="1">
      <alignment horizontal="left" indent="1"/>
    </xf>
    <xf numFmtId="176" fontId="16" fillId="0" borderId="6" xfId="11" applyNumberFormat="1" applyFont="1" applyBorder="1" applyAlignment="1">
      <alignment horizontal="left" indent="1"/>
    </xf>
    <xf numFmtId="169" fontId="16" fillId="0" borderId="6" xfId="11" applyNumberFormat="1" applyFont="1" applyBorder="1" applyAlignment="1">
      <alignment horizontal="center" vertical="center"/>
    </xf>
    <xf numFmtId="169" fontId="9" fillId="0" borderId="9" xfId="11" applyNumberFormat="1" applyFont="1" applyBorder="1" applyAlignment="1">
      <alignment horizontal="center" vertical="center"/>
    </xf>
    <xf numFmtId="169" fontId="16" fillId="0" borderId="9" xfId="11" applyNumberFormat="1" applyFont="1" applyBorder="1" applyAlignment="1">
      <alignment horizontal="center" vertical="center"/>
    </xf>
    <xf numFmtId="176" fontId="16" fillId="0" borderId="9" xfId="11" applyNumberFormat="1" applyFont="1" applyBorder="1" applyAlignment="1">
      <alignment horizontal="left" indent="1"/>
    </xf>
    <xf numFmtId="170" fontId="9" fillId="6" borderId="1" xfId="14" applyNumberFormat="1" applyFont="1" applyFill="1" applyBorder="1" applyAlignment="1">
      <alignment horizontal="center" vertical="center"/>
    </xf>
    <xf numFmtId="0" fontId="9" fillId="4" borderId="8" xfId="13" applyFont="1" applyFill="1" applyBorder="1" applyAlignment="1">
      <alignment horizontal="left" vertical="center"/>
    </xf>
    <xf numFmtId="175" fontId="11" fillId="0" borderId="1" xfId="0" applyNumberFormat="1" applyFont="1" applyBorder="1" applyAlignment="1">
      <alignment horizontal="center"/>
    </xf>
    <xf numFmtId="175" fontId="12" fillId="4" borderId="1" xfId="0" applyNumberFormat="1" applyFont="1" applyFill="1" applyBorder="1" applyAlignment="1">
      <alignment horizontal="center"/>
    </xf>
    <xf numFmtId="179" fontId="12" fillId="4" borderId="1" xfId="0" applyNumberFormat="1" applyFont="1" applyFill="1" applyBorder="1" applyAlignment="1">
      <alignment horizontal="center" vertical="center" wrapText="1"/>
    </xf>
    <xf numFmtId="175" fontId="26" fillId="10" borderId="1" xfId="0" applyNumberFormat="1" applyFont="1" applyFill="1" applyBorder="1" applyAlignment="1">
      <alignment horizontal="center" vertical="center" wrapText="1"/>
    </xf>
    <xf numFmtId="174" fontId="9" fillId="4" borderId="1" xfId="12" applyNumberFormat="1" applyFont="1" applyFill="1" applyBorder="1" applyAlignment="1">
      <alignment horizontal="center" vertical="center"/>
    </xf>
    <xf numFmtId="174" fontId="9" fillId="0" borderId="1" xfId="13" applyNumberFormat="1" applyFont="1" applyBorder="1" applyAlignment="1">
      <alignment horizontal="center"/>
    </xf>
    <xf numFmtId="169" fontId="16" fillId="0" borderId="4" xfId="11" applyNumberFormat="1" applyFont="1" applyBorder="1" applyAlignment="1">
      <alignment horizontal="center" vertical="center"/>
    </xf>
    <xf numFmtId="174" fontId="16" fillId="0" borderId="4" xfId="11" applyNumberFormat="1" applyFont="1" applyBorder="1" applyAlignment="1">
      <alignment horizontal="center" vertical="center"/>
    </xf>
    <xf numFmtId="176" fontId="16" fillId="0" borderId="5" xfId="11" applyNumberFormat="1" applyFont="1" applyBorder="1" applyAlignment="1">
      <alignment horizontal="left" indent="1"/>
    </xf>
    <xf numFmtId="174" fontId="16" fillId="0" borderId="6" xfId="11" applyNumberFormat="1" applyFont="1" applyBorder="1" applyAlignment="1">
      <alignment horizontal="center" vertical="center"/>
    </xf>
    <xf numFmtId="176" fontId="9" fillId="0" borderId="12" xfId="11" applyNumberFormat="1" applyFont="1" applyBorder="1" applyAlignment="1">
      <alignment horizontal="left"/>
    </xf>
    <xf numFmtId="169" fontId="9" fillId="0" borderId="12" xfId="11" applyNumberFormat="1" applyFont="1" applyBorder="1" applyAlignment="1">
      <alignment horizontal="center" vertical="center"/>
    </xf>
    <xf numFmtId="174" fontId="9" fillId="0" borderId="12" xfId="11" applyNumberFormat="1" applyFont="1" applyBorder="1" applyAlignment="1">
      <alignment horizontal="center" vertical="center"/>
    </xf>
    <xf numFmtId="169" fontId="9" fillId="0" borderId="1" xfId="11" applyNumberFormat="1" applyFont="1" applyBorder="1" applyAlignment="1">
      <alignment horizontal="center" vertical="center"/>
    </xf>
    <xf numFmtId="174" fontId="9" fillId="0" borderId="1" xfId="11" applyNumberFormat="1" applyFont="1" applyBorder="1" applyAlignment="1">
      <alignment horizontal="center" vertical="center"/>
    </xf>
    <xf numFmtId="176" fontId="9" fillId="0" borderId="9" xfId="11" applyNumberFormat="1" applyFont="1" applyBorder="1" applyAlignment="1">
      <alignment horizontal="left"/>
    </xf>
    <xf numFmtId="174" fontId="9" fillId="0" borderId="9" xfId="11" applyNumberFormat="1" applyFont="1" applyBorder="1" applyAlignment="1">
      <alignment horizontal="center" vertical="center"/>
    </xf>
    <xf numFmtId="174" fontId="16" fillId="0" borderId="11" xfId="11" applyNumberFormat="1" applyFont="1" applyBorder="1" applyAlignment="1">
      <alignment horizontal="center" vertical="center"/>
    </xf>
    <xf numFmtId="0" fontId="2" fillId="0" borderId="5" xfId="11" applyFont="1" applyBorder="1" applyAlignment="1">
      <alignment horizontal="left" indent="1"/>
    </xf>
    <xf numFmtId="0" fontId="2" fillId="0" borderId="6" xfId="11" applyFont="1" applyBorder="1" applyAlignment="1">
      <alignment horizontal="left" indent="1"/>
    </xf>
    <xf numFmtId="0" fontId="2" fillId="0" borderId="6" xfId="11" applyFont="1" applyBorder="1" applyAlignment="1">
      <alignment horizontal="left" wrapText="1" indent="1"/>
    </xf>
    <xf numFmtId="0" fontId="2" fillId="0" borderId="1" xfId="11" applyFont="1" applyBorder="1" applyAlignment="1">
      <alignment horizontal="left" indent="1"/>
    </xf>
    <xf numFmtId="169" fontId="12" fillId="0" borderId="6" xfId="13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wrapText="1" indent="1"/>
    </xf>
    <xf numFmtId="0" fontId="26" fillId="0" borderId="1" xfId="11" applyFont="1" applyBorder="1" applyAlignment="1">
      <alignment horizontal="left" vertical="center"/>
    </xf>
    <xf numFmtId="169" fontId="26" fillId="0" borderId="1" xfId="11" applyNumberFormat="1" applyFont="1" applyBorder="1" applyAlignment="1">
      <alignment horizontal="center" vertical="center"/>
    </xf>
    <xf numFmtId="174" fontId="26" fillId="0" borderId="1" xfId="11" applyNumberFormat="1" applyFont="1" applyBorder="1" applyAlignment="1">
      <alignment horizontal="center" vertical="center"/>
    </xf>
    <xf numFmtId="0" fontId="11" fillId="0" borderId="4" xfId="11" applyFont="1" applyBorder="1" applyAlignment="1">
      <alignment horizontal="left" vertical="center" indent="1"/>
    </xf>
    <xf numFmtId="174" fontId="11" fillId="0" borderId="11" xfId="13" applyNumberFormat="1" applyFont="1" applyBorder="1" applyAlignment="1">
      <alignment horizontal="center" vertical="center"/>
    </xf>
    <xf numFmtId="0" fontId="11" fillId="0" borderId="5" xfId="11" applyFont="1" applyBorder="1" applyAlignment="1">
      <alignment horizontal="left" vertical="center" indent="1"/>
    </xf>
    <xf numFmtId="0" fontId="11" fillId="0" borderId="6" xfId="11" applyFont="1" applyBorder="1" applyAlignment="1">
      <alignment horizontal="left" vertical="center" indent="1"/>
    </xf>
    <xf numFmtId="0" fontId="11" fillId="0" borderId="6" xfId="11" applyFont="1" applyBorder="1" applyAlignment="1">
      <alignment horizontal="left" wrapText="1" indent="2"/>
    </xf>
    <xf numFmtId="0" fontId="11" fillId="0" borderId="5" xfId="11" applyFont="1" applyBorder="1" applyAlignment="1">
      <alignment horizontal="left" vertical="center" wrapText="1" indent="1"/>
    </xf>
    <xf numFmtId="174" fontId="26" fillId="0" borderId="4" xfId="11" applyNumberFormat="1" applyFont="1" applyBorder="1" applyAlignment="1">
      <alignment horizontal="center" vertical="center"/>
    </xf>
    <xf numFmtId="0" fontId="11" fillId="0" borderId="1" xfId="11" applyFont="1" applyBorder="1" applyAlignment="1">
      <alignment horizontal="left" vertical="center" indent="1"/>
    </xf>
    <xf numFmtId="0" fontId="12" fillId="4" borderId="10" xfId="13" applyFont="1" applyFill="1" applyBorder="1" applyAlignment="1">
      <alignment horizontal="left" vertical="center"/>
    </xf>
    <xf numFmtId="169" fontId="12" fillId="4" borderId="1" xfId="15" applyNumberFormat="1" applyFont="1" applyFill="1" applyBorder="1" applyAlignment="1">
      <alignment horizontal="center" vertical="center"/>
    </xf>
    <xf numFmtId="0" fontId="12" fillId="4" borderId="10" xfId="13" applyFont="1" applyFill="1" applyBorder="1" applyAlignment="1">
      <alignment horizontal="left" vertical="center" indent="1"/>
    </xf>
    <xf numFmtId="169" fontId="11" fillId="0" borderId="1" xfId="13" applyNumberFormat="1" applyFont="1" applyBorder="1" applyAlignment="1">
      <alignment horizontal="center"/>
    </xf>
    <xf numFmtId="169" fontId="12" fillId="4" borderId="1" xfId="15" applyNumberFormat="1" applyFont="1" applyFill="1" applyBorder="1" applyAlignment="1">
      <alignment vertical="center"/>
    </xf>
    <xf numFmtId="174" fontId="12" fillId="4" borderId="1" xfId="15" applyNumberFormat="1" applyFont="1" applyFill="1" applyBorder="1" applyAlignment="1">
      <alignment vertical="center"/>
    </xf>
    <xf numFmtId="0" fontId="12" fillId="4" borderId="1" xfId="13" applyFont="1" applyFill="1" applyBorder="1" applyAlignment="1">
      <alignment horizontal="left" vertical="center" indent="1"/>
    </xf>
    <xf numFmtId="170" fontId="9" fillId="4" borderId="1" xfId="17" applyNumberFormat="1" applyFont="1" applyFill="1" applyBorder="1" applyAlignment="1">
      <alignment horizontal="center" vertical="center"/>
    </xf>
    <xf numFmtId="0" fontId="12" fillId="4" borderId="1" xfId="13" applyFont="1" applyFill="1" applyBorder="1" applyAlignment="1">
      <alignment horizontal="left" vertical="center"/>
    </xf>
    <xf numFmtId="174" fontId="12" fillId="4" borderId="1" xfId="12" applyNumberFormat="1" applyFont="1" applyFill="1" applyBorder="1" applyAlignment="1">
      <alignment horizontal="center" vertical="center"/>
    </xf>
    <xf numFmtId="174" fontId="2" fillId="0" borderId="4" xfId="11" applyNumberFormat="1" applyFont="1" applyBorder="1" applyAlignment="1">
      <alignment horizontal="center" vertical="center"/>
    </xf>
    <xf numFmtId="0" fontId="12" fillId="4" borderId="1" xfId="13" applyFont="1" applyFill="1" applyBorder="1"/>
    <xf numFmtId="2" fontId="2" fillId="0" borderId="4" xfId="11" applyNumberFormat="1" applyFont="1" applyBorder="1" applyAlignment="1">
      <alignment horizontal="left" wrapText="1" indent="1"/>
    </xf>
    <xf numFmtId="1" fontId="11" fillId="0" borderId="4" xfId="11" applyNumberFormat="1" applyFont="1" applyBorder="1" applyAlignment="1">
      <alignment horizontal="center" vertical="center"/>
    </xf>
    <xf numFmtId="1" fontId="11" fillId="0" borderId="4" xfId="11" applyNumberFormat="1" applyFont="1" applyBorder="1" applyAlignment="1">
      <alignment vertical="center"/>
    </xf>
    <xf numFmtId="2" fontId="2" fillId="0" borderId="5" xfId="11" applyNumberFormat="1" applyFont="1" applyBorder="1" applyAlignment="1">
      <alignment horizontal="left" wrapText="1" indent="1"/>
    </xf>
    <xf numFmtId="1" fontId="11" fillId="0" borderId="5" xfId="11" applyNumberFormat="1" applyFont="1" applyBorder="1" applyAlignment="1">
      <alignment horizontal="center" vertical="center"/>
    </xf>
    <xf numFmtId="1" fontId="11" fillId="0" borderId="5" xfId="11" applyNumberFormat="1" applyFont="1" applyBorder="1" applyAlignment="1">
      <alignment vertical="center"/>
    </xf>
    <xf numFmtId="1" fontId="11" fillId="0" borderId="17" xfId="11" applyNumberFormat="1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 wrapText="1" indent="1"/>
    </xf>
    <xf numFmtId="1" fontId="11" fillId="0" borderId="6" xfId="11" applyNumberFormat="1" applyFont="1" applyBorder="1" applyAlignment="1">
      <alignment horizontal="center" vertical="center"/>
    </xf>
    <xf numFmtId="1" fontId="11" fillId="0" borderId="6" xfId="11" applyNumberFormat="1" applyFont="1" applyBorder="1" applyAlignment="1">
      <alignment vertical="center"/>
    </xf>
    <xf numFmtId="169" fontId="11" fillId="0" borderId="8" xfId="13" applyNumberFormat="1" applyFont="1" applyBorder="1" applyAlignment="1">
      <alignment horizontal="center" vertical="center"/>
    </xf>
    <xf numFmtId="176" fontId="17" fillId="0" borderId="1" xfId="12" applyNumberFormat="1" applyFont="1" applyBorder="1" applyAlignment="1">
      <alignment vertical="center"/>
    </xf>
    <xf numFmtId="0" fontId="12" fillId="0" borderId="1" xfId="13" applyFont="1" applyBorder="1" applyAlignment="1">
      <alignment horizontal="left" vertical="center" wrapText="1"/>
    </xf>
    <xf numFmtId="169" fontId="12" fillId="6" borderId="1" xfId="13" applyNumberFormat="1" applyFont="1" applyFill="1" applyBorder="1" applyAlignment="1">
      <alignment horizontal="center"/>
    </xf>
    <xf numFmtId="174" fontId="12" fillId="6" borderId="1" xfId="13" applyNumberFormat="1" applyFont="1" applyFill="1" applyBorder="1" applyAlignment="1">
      <alignment horizontal="center"/>
    </xf>
    <xf numFmtId="0" fontId="12" fillId="0" borderId="8" xfId="13" applyFont="1" applyBorder="1"/>
    <xf numFmtId="169" fontId="12" fillId="0" borderId="8" xfId="13" applyNumberFormat="1" applyFont="1" applyBorder="1" applyAlignment="1">
      <alignment horizontal="center"/>
    </xf>
    <xf numFmtId="174" fontId="12" fillId="0" borderId="8" xfId="13" applyNumberFormat="1" applyFont="1" applyBorder="1" applyAlignment="1">
      <alignment horizontal="center"/>
    </xf>
    <xf numFmtId="174" fontId="11" fillId="0" borderId="5" xfId="13" applyNumberFormat="1" applyFont="1" applyBorder="1" applyAlignment="1">
      <alignment horizontal="center"/>
    </xf>
    <xf numFmtId="169" fontId="11" fillId="6" borderId="6" xfId="13" applyNumberFormat="1" applyFont="1" applyFill="1" applyBorder="1" applyAlignment="1">
      <alignment horizontal="center"/>
    </xf>
    <xf numFmtId="174" fontId="11" fillId="6" borderId="6" xfId="13" applyNumberFormat="1" applyFont="1" applyFill="1" applyBorder="1" applyAlignment="1">
      <alignment horizontal="center"/>
    </xf>
    <xf numFmtId="3" fontId="26" fillId="0" borderId="20" xfId="0" applyNumberFormat="1" applyFont="1" applyBorder="1" applyAlignment="1">
      <alignment horizontal="center" vertical="center"/>
    </xf>
    <xf numFmtId="179" fontId="12" fillId="0" borderId="20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 wrapText="1"/>
    </xf>
    <xf numFmtId="179" fontId="11" fillId="0" borderId="20" xfId="0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/>
    </xf>
    <xf numFmtId="179" fontId="11" fillId="0" borderId="20" xfId="0" applyNumberFormat="1" applyFont="1" applyBorder="1" applyAlignment="1">
      <alignment horizontal="center" vertical="center"/>
    </xf>
    <xf numFmtId="0" fontId="26" fillId="4" borderId="20" xfId="0" applyFont="1" applyFill="1" applyBorder="1" applyAlignment="1">
      <alignment horizontal="left" indent="1"/>
    </xf>
    <xf numFmtId="3" fontId="26" fillId="4" borderId="20" xfId="0" applyNumberFormat="1" applyFont="1" applyFill="1" applyBorder="1" applyAlignment="1">
      <alignment horizontal="center" vertical="center"/>
    </xf>
    <xf numFmtId="179" fontId="12" fillId="4" borderId="20" xfId="0" applyNumberFormat="1" applyFont="1" applyFill="1" applyBorder="1" applyAlignment="1">
      <alignment horizontal="center" vertical="center"/>
    </xf>
    <xf numFmtId="0" fontId="26" fillId="4" borderId="20" xfId="0" applyFont="1" applyFill="1" applyBorder="1"/>
    <xf numFmtId="3" fontId="26" fillId="4" borderId="20" xfId="0" quotePrefix="1" applyNumberFormat="1" applyFont="1" applyFill="1" applyBorder="1" applyAlignment="1">
      <alignment horizontal="center" vertical="center"/>
    </xf>
    <xf numFmtId="3" fontId="26" fillId="0" borderId="20" xfId="0" quotePrefix="1" applyNumberFormat="1" applyFont="1" applyBorder="1" applyAlignment="1">
      <alignment horizontal="center" vertical="center"/>
    </xf>
    <xf numFmtId="3" fontId="2" fillId="0" borderId="20" xfId="0" quotePrefix="1" applyNumberFormat="1" applyFont="1" applyBorder="1" applyAlignment="1">
      <alignment horizontal="center" vertical="center"/>
    </xf>
    <xf numFmtId="3" fontId="26" fillId="4" borderId="20" xfId="0" quotePrefix="1" applyNumberFormat="1" applyFont="1" applyFill="1" applyBorder="1" applyAlignment="1">
      <alignment horizontal="center"/>
    </xf>
    <xf numFmtId="3" fontId="26" fillId="4" borderId="20" xfId="0" applyNumberFormat="1" applyFont="1" applyFill="1" applyBorder="1" applyAlignment="1">
      <alignment horizontal="center"/>
    </xf>
    <xf numFmtId="179" fontId="26" fillId="4" borderId="20" xfId="0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 vertical="center" wrapText="1"/>
    </xf>
    <xf numFmtId="179" fontId="12" fillId="0" borderId="1" xfId="0" applyNumberFormat="1" applyFont="1" applyBorder="1" applyAlignment="1">
      <alignment horizontal="center"/>
    </xf>
    <xf numFmtId="179" fontId="11" fillId="0" borderId="1" xfId="0" applyNumberFormat="1" applyFont="1" applyBorder="1" applyAlignment="1">
      <alignment horizontal="center" vertical="center" wrapText="1"/>
    </xf>
    <xf numFmtId="3" fontId="17" fillId="4" borderId="1" xfId="0" quotePrefix="1" applyNumberFormat="1" applyFont="1" applyFill="1" applyBorder="1" applyAlignment="1">
      <alignment horizontal="center"/>
    </xf>
    <xf numFmtId="3" fontId="26" fillId="0" borderId="1" xfId="0" quotePrefix="1" applyNumberFormat="1" applyFont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0" fontId="9" fillId="0" borderId="4" xfId="11" applyFont="1" applyBorder="1" applyAlignment="1">
      <alignment horizontal="left" vertical="center"/>
    </xf>
    <xf numFmtId="169" fontId="9" fillId="0" borderId="4" xfId="11" applyNumberFormat="1" applyFont="1" applyBorder="1" applyAlignment="1">
      <alignment horizontal="center" vertical="center"/>
    </xf>
    <xf numFmtId="174" fontId="9" fillId="0" borderId="4" xfId="11" applyNumberFormat="1" applyFont="1" applyBorder="1" applyAlignment="1">
      <alignment horizontal="center" vertical="center"/>
    </xf>
    <xf numFmtId="169" fontId="16" fillId="0" borderId="11" xfId="13" applyNumberFormat="1" applyFont="1" applyBorder="1" applyAlignment="1">
      <alignment horizontal="center"/>
    </xf>
    <xf numFmtId="174" fontId="16" fillId="0" borderId="11" xfId="13" applyNumberFormat="1" applyFont="1" applyBorder="1" applyAlignment="1">
      <alignment horizontal="center"/>
    </xf>
    <xf numFmtId="175" fontId="12" fillId="10" borderId="1" xfId="0" applyNumberFormat="1" applyFont="1" applyFill="1" applyBorder="1" applyAlignment="1">
      <alignment horizontal="center" vertical="center" wrapText="1"/>
    </xf>
    <xf numFmtId="175" fontId="11" fillId="1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175" fontId="16" fillId="0" borderId="1" xfId="0" applyNumberFormat="1" applyFont="1" applyBorder="1" applyAlignment="1">
      <alignment horizontal="center" vertical="center" wrapText="1"/>
    </xf>
    <xf numFmtId="3" fontId="16" fillId="10" borderId="1" xfId="0" applyNumberFormat="1" applyFont="1" applyFill="1" applyBorder="1" applyAlignment="1">
      <alignment horizontal="center" vertical="center" wrapText="1"/>
    </xf>
    <xf numFmtId="3" fontId="16" fillId="10" borderId="1" xfId="0" quotePrefix="1" applyNumberFormat="1" applyFont="1" applyFill="1" applyBorder="1" applyAlignment="1">
      <alignment horizontal="center" vertical="center" wrapText="1"/>
    </xf>
    <xf numFmtId="3" fontId="16" fillId="0" borderId="1" xfId="0" quotePrefix="1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left" indent="1"/>
    </xf>
    <xf numFmtId="3" fontId="12" fillId="0" borderId="8" xfId="13" applyNumberFormat="1" applyFont="1" applyBorder="1" applyAlignment="1">
      <alignment horizontal="center"/>
    </xf>
    <xf numFmtId="3" fontId="11" fillId="0" borderId="4" xfId="11" applyNumberFormat="1" applyFont="1" applyBorder="1" applyAlignment="1">
      <alignment horizontal="center" vertical="center"/>
    </xf>
    <xf numFmtId="3" fontId="11" fillId="0" borderId="4" xfId="11" applyNumberFormat="1" applyFont="1" applyBorder="1" applyAlignment="1">
      <alignment horizontal="center"/>
    </xf>
    <xf numFmtId="3" fontId="11" fillId="0" borderId="5" xfId="11" applyNumberFormat="1" applyFont="1" applyBorder="1" applyAlignment="1">
      <alignment horizontal="center" vertical="center"/>
    </xf>
    <xf numFmtId="3" fontId="17" fillId="0" borderId="5" xfId="12" applyNumberFormat="1" applyFont="1" applyBorder="1" applyAlignment="1">
      <alignment horizontal="center" vertical="center"/>
    </xf>
    <xf numFmtId="3" fontId="11" fillId="0" borderId="6" xfId="11" applyNumberFormat="1" applyFont="1" applyBorder="1" applyAlignment="1">
      <alignment horizontal="center" vertical="center"/>
    </xf>
    <xf numFmtId="3" fontId="12" fillId="0" borderId="6" xfId="12" applyNumberFormat="1" applyFont="1" applyBorder="1" applyAlignment="1">
      <alignment horizontal="center" vertical="center"/>
    </xf>
    <xf numFmtId="3" fontId="17" fillId="0" borderId="1" xfId="12" applyNumberFormat="1" applyFont="1" applyBorder="1" applyAlignment="1">
      <alignment horizontal="center" vertical="center"/>
    </xf>
    <xf numFmtId="3" fontId="2" fillId="0" borderId="1" xfId="11" applyNumberFormat="1" applyFont="1" applyBorder="1" applyAlignment="1">
      <alignment horizontal="center" vertical="center"/>
    </xf>
    <xf numFmtId="169" fontId="12" fillId="6" borderId="1" xfId="13" applyNumberFormat="1" applyFont="1" applyFill="1" applyBorder="1" applyAlignment="1">
      <alignment horizontal="center" vertical="center"/>
    </xf>
    <xf numFmtId="174" fontId="12" fillId="6" borderId="1" xfId="13" applyNumberFormat="1" applyFont="1" applyFill="1" applyBorder="1" applyAlignment="1">
      <alignment horizontal="center" vertical="center"/>
    </xf>
    <xf numFmtId="172" fontId="11" fillId="0" borderId="6" xfId="13" applyNumberFormat="1" applyFont="1" applyBorder="1" applyAlignment="1">
      <alignment horizontal="left" vertical="center" wrapText="1"/>
    </xf>
    <xf numFmtId="169" fontId="11" fillId="6" borderId="6" xfId="13" applyNumberFormat="1" applyFont="1" applyFill="1" applyBorder="1" applyAlignment="1">
      <alignment horizontal="center" vertical="center"/>
    </xf>
    <xf numFmtId="174" fontId="11" fillId="6" borderId="6" xfId="13" applyNumberFormat="1" applyFont="1" applyFill="1" applyBorder="1" applyAlignment="1">
      <alignment horizontal="center" vertical="center"/>
    </xf>
    <xf numFmtId="180" fontId="11" fillId="0" borderId="6" xfId="13" applyNumberFormat="1" applyFont="1" applyBorder="1" applyAlignment="1">
      <alignment horizontal="center" vertical="center"/>
    </xf>
    <xf numFmtId="180" fontId="11" fillId="6" borderId="6" xfId="13" applyNumberFormat="1" applyFont="1" applyFill="1" applyBorder="1" applyAlignment="1">
      <alignment horizontal="center" vertical="center"/>
    </xf>
    <xf numFmtId="0" fontId="12" fillId="4" borderId="1" xfId="16" applyFont="1" applyFill="1" applyBorder="1" applyAlignment="1">
      <alignment horizontal="left"/>
    </xf>
    <xf numFmtId="3" fontId="12" fillId="4" borderId="1" xfId="15" applyNumberFormat="1" applyFont="1" applyFill="1" applyBorder="1" applyAlignment="1">
      <alignment horizontal="center" vertical="center"/>
    </xf>
    <xf numFmtId="179" fontId="12" fillId="4" borderId="1" xfId="15" applyNumberFormat="1" applyFont="1" applyFill="1" applyBorder="1" applyAlignment="1">
      <alignment horizontal="center" vertical="center"/>
    </xf>
    <xf numFmtId="175" fontId="2" fillId="0" borderId="0" xfId="11" applyNumberFormat="1" applyFont="1"/>
    <xf numFmtId="3" fontId="26" fillId="0" borderId="1" xfId="11" applyNumberFormat="1" applyFont="1" applyBorder="1" applyAlignment="1">
      <alignment horizontal="center" vertical="center"/>
    </xf>
    <xf numFmtId="179" fontId="26" fillId="0" borderId="1" xfId="11" applyNumberFormat="1" applyFont="1" applyBorder="1" applyAlignment="1">
      <alignment horizontal="center" vertical="center"/>
    </xf>
    <xf numFmtId="0" fontId="2" fillId="0" borderId="1" xfId="11" applyFont="1" applyBorder="1" applyAlignment="1">
      <alignment horizontal="left" wrapText="1" indent="2"/>
    </xf>
    <xf numFmtId="179" fontId="2" fillId="0" borderId="1" xfId="11" applyNumberFormat="1" applyFont="1" applyBorder="1" applyAlignment="1">
      <alignment horizontal="center" vertical="center"/>
    </xf>
    <xf numFmtId="3" fontId="12" fillId="0" borderId="1" xfId="16" applyNumberFormat="1" applyFont="1" applyBorder="1" applyAlignment="1">
      <alignment horizontal="center" vertical="center"/>
    </xf>
    <xf numFmtId="179" fontId="12" fillId="0" borderId="1" xfId="16" applyNumberFormat="1" applyFont="1" applyBorder="1" applyAlignment="1">
      <alignment horizontal="center" vertical="center"/>
    </xf>
    <xf numFmtId="0" fontId="2" fillId="0" borderId="9" xfId="11" applyFont="1" applyBorder="1" applyAlignment="1">
      <alignment horizontal="left" wrapText="1" indent="2"/>
    </xf>
    <xf numFmtId="0" fontId="12" fillId="4" borderId="1" xfId="16" applyFont="1" applyFill="1" applyBorder="1"/>
    <xf numFmtId="179" fontId="12" fillId="4" borderId="1" xfId="12" applyNumberFormat="1" applyFont="1" applyFill="1" applyBorder="1" applyAlignment="1">
      <alignment horizontal="center" vertical="center"/>
    </xf>
    <xf numFmtId="0" fontId="12" fillId="4" borderId="1" xfId="13" applyFont="1" applyFill="1" applyBorder="1" applyAlignment="1">
      <alignment horizontal="left" indent="1"/>
    </xf>
    <xf numFmtId="177" fontId="12" fillId="0" borderId="1" xfId="12" applyNumberFormat="1" applyFont="1" applyBorder="1" applyAlignment="1">
      <alignment horizontal="center" vertical="center"/>
    </xf>
    <xf numFmtId="178" fontId="12" fillId="0" borderId="1" xfId="12" applyNumberFormat="1" applyFont="1" applyBorder="1" applyAlignment="1">
      <alignment horizontal="center" vertical="center"/>
    </xf>
    <xf numFmtId="0" fontId="2" fillId="0" borderId="4" xfId="11" applyFont="1" applyBorder="1" applyAlignment="1">
      <alignment horizontal="left" wrapText="1" indent="2"/>
    </xf>
    <xf numFmtId="177" fontId="2" fillId="0" borderId="4" xfId="12" applyNumberFormat="1" applyFont="1" applyBorder="1" applyAlignment="1">
      <alignment horizontal="center" vertical="center"/>
    </xf>
    <xf numFmtId="178" fontId="2" fillId="0" borderId="4" xfId="12" applyNumberFormat="1" applyFont="1" applyBorder="1" applyAlignment="1">
      <alignment horizontal="center" vertical="center"/>
    </xf>
    <xf numFmtId="0" fontId="2" fillId="0" borderId="6" xfId="11" applyFont="1" applyBorder="1" applyAlignment="1">
      <alignment horizontal="left" wrapText="1" indent="2"/>
    </xf>
    <xf numFmtId="177" fontId="2" fillId="0" borderId="6" xfId="12" applyNumberFormat="1" applyFont="1" applyBorder="1" applyAlignment="1">
      <alignment horizontal="center" vertical="center"/>
    </xf>
    <xf numFmtId="178" fontId="2" fillId="0" borderId="6" xfId="12" applyNumberFormat="1" applyFont="1" applyBorder="1" applyAlignment="1">
      <alignment horizontal="center" vertical="center"/>
    </xf>
    <xf numFmtId="177" fontId="12" fillId="4" borderId="1" xfId="15" applyNumberFormat="1" applyFont="1" applyFill="1" applyBorder="1" applyAlignment="1">
      <alignment horizontal="center" vertical="center"/>
    </xf>
    <xf numFmtId="178" fontId="12" fillId="4" borderId="1" xfId="15" applyNumberFormat="1" applyFont="1" applyFill="1" applyBorder="1" applyAlignment="1">
      <alignment horizontal="center" vertical="center"/>
    </xf>
    <xf numFmtId="179" fontId="11" fillId="0" borderId="1" xfId="11" applyNumberFormat="1" applyFont="1" applyBorder="1" applyAlignment="1">
      <alignment horizontal="center" vertical="center"/>
    </xf>
    <xf numFmtId="3" fontId="11" fillId="0" borderId="1" xfId="12" applyNumberFormat="1" applyFont="1" applyBorder="1" applyAlignment="1">
      <alignment horizontal="center" vertical="center"/>
    </xf>
    <xf numFmtId="3" fontId="2" fillId="0" borderId="1" xfId="12" applyNumberFormat="1" applyFont="1" applyBorder="1" applyAlignment="1">
      <alignment horizontal="center" vertical="center"/>
    </xf>
    <xf numFmtId="179" fontId="2" fillId="0" borderId="1" xfId="12" applyNumberFormat="1" applyFont="1" applyBorder="1" applyAlignment="1">
      <alignment horizontal="center" vertical="center"/>
    </xf>
    <xf numFmtId="177" fontId="12" fillId="0" borderId="1" xfId="11" applyNumberFormat="1" applyFont="1" applyBorder="1" applyAlignment="1">
      <alignment horizontal="center" vertical="center"/>
    </xf>
    <xf numFmtId="177" fontId="2" fillId="0" borderId="1" xfId="11" applyNumberFormat="1" applyFont="1" applyBorder="1" applyAlignment="1">
      <alignment horizontal="center" vertical="center"/>
    </xf>
    <xf numFmtId="177" fontId="2" fillId="0" borderId="5" xfId="11" applyNumberFormat="1" applyFont="1" applyBorder="1" applyAlignment="1">
      <alignment horizontal="center" vertical="center"/>
    </xf>
    <xf numFmtId="177" fontId="2" fillId="0" borderId="6" xfId="11" applyNumberFormat="1" applyFont="1" applyBorder="1" applyAlignment="1">
      <alignment horizontal="center" vertical="center"/>
    </xf>
    <xf numFmtId="0" fontId="12" fillId="8" borderId="1" xfId="11" applyFont="1" applyFill="1" applyBorder="1" applyAlignment="1">
      <alignment horizontal="center" vertical="center"/>
    </xf>
    <xf numFmtId="177" fontId="12" fillId="0" borderId="1" xfId="11" applyNumberFormat="1" applyFont="1" applyBorder="1" applyAlignment="1">
      <alignment horizontal="center"/>
    </xf>
    <xf numFmtId="179" fontId="12" fillId="0" borderId="1" xfId="0" applyNumberFormat="1" applyFont="1" applyBorder="1" applyAlignment="1">
      <alignment horizontal="center" vertical="center"/>
    </xf>
    <xf numFmtId="3" fontId="17" fillId="4" borderId="1" xfId="0" quotePrefix="1" applyNumberFormat="1" applyFont="1" applyFill="1" applyBorder="1" applyAlignment="1">
      <alignment horizontal="center" vertical="center"/>
    </xf>
    <xf numFmtId="1" fontId="17" fillId="4" borderId="1" xfId="0" quotePrefix="1" applyNumberFormat="1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17" fillId="0" borderId="1" xfId="0" applyNumberFormat="1" applyFont="1" applyBorder="1" applyAlignment="1">
      <alignment horizontal="center" vertical="center"/>
    </xf>
    <xf numFmtId="177" fontId="9" fillId="0" borderId="1" xfId="11" applyNumberFormat="1" applyFont="1" applyBorder="1" applyAlignment="1">
      <alignment horizontal="center" vertical="center"/>
    </xf>
    <xf numFmtId="178" fontId="9" fillId="0" borderId="1" xfId="11" applyNumberFormat="1" applyFont="1" applyBorder="1" applyAlignment="1">
      <alignment horizontal="center" vertical="center"/>
    </xf>
    <xf numFmtId="178" fontId="11" fillId="0" borderId="4" xfId="11" applyNumberFormat="1" applyFont="1" applyBorder="1" applyAlignment="1">
      <alignment horizontal="center" vertical="center"/>
    </xf>
    <xf numFmtId="178" fontId="11" fillId="0" borderId="5" xfId="11" applyNumberFormat="1" applyFont="1" applyBorder="1" applyAlignment="1">
      <alignment horizontal="center" vertical="center"/>
    </xf>
    <xf numFmtId="178" fontId="11" fillId="0" borderId="6" xfId="11" applyNumberFormat="1" applyFont="1" applyBorder="1" applyAlignment="1">
      <alignment horizontal="center" vertical="center"/>
    </xf>
    <xf numFmtId="178" fontId="26" fillId="0" borderId="1" xfId="11" applyNumberFormat="1" applyFont="1" applyBorder="1" applyAlignment="1">
      <alignment horizontal="center" vertical="center"/>
    </xf>
    <xf numFmtId="177" fontId="11" fillId="0" borderId="0" xfId="11" applyNumberFormat="1" applyFont="1" applyAlignment="1">
      <alignment horizontal="center" vertical="center"/>
    </xf>
    <xf numFmtId="178" fontId="11" fillId="0" borderId="0" xfId="11" applyNumberFormat="1" applyFont="1" applyAlignment="1">
      <alignment horizontal="center" vertical="center"/>
    </xf>
    <xf numFmtId="178" fontId="11" fillId="0" borderId="1" xfId="11" applyNumberFormat="1" applyFont="1" applyBorder="1" applyAlignment="1">
      <alignment horizontal="center" vertical="center"/>
    </xf>
    <xf numFmtId="178" fontId="12" fillId="0" borderId="1" xfId="11" applyNumberFormat="1" applyFont="1" applyBorder="1" applyAlignment="1">
      <alignment horizontal="center" vertical="center"/>
    </xf>
    <xf numFmtId="178" fontId="2" fillId="0" borderId="1" xfId="11" applyNumberFormat="1" applyFont="1" applyBorder="1" applyAlignment="1">
      <alignment horizontal="center" vertical="center"/>
    </xf>
    <xf numFmtId="178" fontId="2" fillId="0" borderId="5" xfId="11" applyNumberFormat="1" applyFont="1" applyBorder="1" applyAlignment="1">
      <alignment horizontal="center" vertical="center"/>
    </xf>
    <xf numFmtId="178" fontId="2" fillId="0" borderId="6" xfId="11" applyNumberFormat="1" applyFont="1" applyBorder="1" applyAlignment="1">
      <alignment horizontal="center" vertical="center"/>
    </xf>
    <xf numFmtId="0" fontId="11" fillId="7" borderId="1" xfId="11" applyFont="1" applyFill="1" applyBorder="1" applyAlignment="1">
      <alignment horizontal="center" vertical="center" wrapText="1"/>
    </xf>
    <xf numFmtId="175" fontId="2" fillId="0" borderId="1" xfId="0" applyNumberFormat="1" applyFont="1" applyBorder="1" applyAlignment="1">
      <alignment horizontal="center" vertical="center"/>
    </xf>
    <xf numFmtId="0" fontId="2" fillId="0" borderId="0" xfId="11" applyFont="1" applyAlignment="1">
      <alignment horizontal="left" vertical="center"/>
    </xf>
    <xf numFmtId="175" fontId="2" fillId="0" borderId="1" xfId="0" quotePrefix="1" applyNumberFormat="1" applyFont="1" applyBorder="1" applyAlignment="1">
      <alignment horizontal="center" vertical="center" wrapText="1"/>
    </xf>
    <xf numFmtId="177" fontId="26" fillId="0" borderId="1" xfId="11" applyNumberFormat="1" applyFont="1" applyBorder="1" applyAlignment="1">
      <alignment horizontal="center"/>
    </xf>
    <xf numFmtId="0" fontId="2" fillId="0" borderId="4" xfId="11" applyFont="1" applyBorder="1" applyAlignment="1">
      <alignment horizontal="left" vertical="center" wrapText="1"/>
    </xf>
    <xf numFmtId="0" fontId="2" fillId="0" borderId="5" xfId="11" applyFont="1" applyBorder="1" applyAlignment="1">
      <alignment horizontal="left" vertical="center"/>
    </xf>
    <xf numFmtId="0" fontId="2" fillId="0" borderId="6" xfId="11" applyFont="1" applyBorder="1" applyAlignment="1">
      <alignment horizontal="left" vertical="center"/>
    </xf>
    <xf numFmtId="0" fontId="2" fillId="0" borderId="5" xfId="11" applyFont="1" applyBorder="1" applyAlignment="1">
      <alignment horizontal="left" vertical="center" wrapText="1"/>
    </xf>
    <xf numFmtId="0" fontId="2" fillId="0" borderId="6" xfId="11" applyFont="1" applyBorder="1" applyAlignment="1">
      <alignment horizontal="left" vertical="center" wrapText="1"/>
    </xf>
    <xf numFmtId="0" fontId="10" fillId="4" borderId="1" xfId="11" applyFont="1" applyFill="1" applyBorder="1" applyAlignment="1">
      <alignment vertical="center"/>
    </xf>
    <xf numFmtId="0" fontId="17" fillId="8" borderId="1" xfId="0" applyFont="1" applyFill="1" applyBorder="1"/>
    <xf numFmtId="0" fontId="17" fillId="8" borderId="1" xfId="0" applyFont="1" applyFill="1" applyBorder="1" applyAlignment="1">
      <alignment vertical="center"/>
    </xf>
    <xf numFmtId="0" fontId="20" fillId="0" borderId="1" xfId="11" applyFont="1" applyBorder="1" applyAlignment="1">
      <alignment horizontal="left" vertical="center" wrapText="1" indent="1"/>
    </xf>
    <xf numFmtId="0" fontId="10" fillId="0" borderId="1" xfId="11" applyFont="1" applyBorder="1" applyAlignment="1">
      <alignment vertical="center" wrapText="1"/>
    </xf>
    <xf numFmtId="0" fontId="17" fillId="9" borderId="1" xfId="0" applyFont="1" applyFill="1" applyBorder="1" applyAlignment="1">
      <alignment vertical="center"/>
    </xf>
    <xf numFmtId="0" fontId="12" fillId="4" borderId="2" xfId="11" applyFont="1" applyFill="1" applyBorder="1" applyAlignment="1">
      <alignment vertical="center"/>
    </xf>
    <xf numFmtId="169" fontId="12" fillId="0" borderId="4" xfId="12" applyNumberFormat="1" applyFont="1" applyFill="1" applyBorder="1" applyAlignment="1">
      <alignment horizontal="center" vertical="center"/>
    </xf>
    <xf numFmtId="174" fontId="12" fillId="0" borderId="4" xfId="12" applyNumberFormat="1" applyFont="1" applyFill="1" applyBorder="1" applyAlignment="1">
      <alignment horizontal="center" vertical="center"/>
    </xf>
    <xf numFmtId="0" fontId="2" fillId="0" borderId="1" xfId="11" applyFont="1" applyBorder="1" applyAlignment="1">
      <alignment horizontal="left" indent="2"/>
    </xf>
    <xf numFmtId="176" fontId="26" fillId="0" borderId="1" xfId="11" applyNumberFormat="1" applyFont="1" applyBorder="1" applyAlignment="1">
      <alignment horizontal="left"/>
    </xf>
    <xf numFmtId="176" fontId="11" fillId="0" borderId="1" xfId="11" applyNumberFormat="1" applyFont="1" applyBorder="1" applyAlignment="1">
      <alignment horizontal="left" indent="1"/>
    </xf>
    <xf numFmtId="176" fontId="11" fillId="0" borderId="1" xfId="11" applyNumberFormat="1" applyFont="1" applyBorder="1" applyAlignment="1">
      <alignment horizontal="left" wrapText="1" indent="1"/>
    </xf>
    <xf numFmtId="169" fontId="12" fillId="4" borderId="8" xfId="12" applyNumberFormat="1" applyFont="1" applyFill="1" applyBorder="1" applyAlignment="1">
      <alignment horizontal="center" vertical="center"/>
    </xf>
    <xf numFmtId="174" fontId="12" fillId="4" borderId="8" xfId="12" applyNumberFormat="1" applyFont="1" applyFill="1" applyBorder="1" applyAlignment="1">
      <alignment horizontal="center" vertical="center"/>
    </xf>
    <xf numFmtId="3" fontId="11" fillId="0" borderId="14" xfId="11" applyNumberFormat="1" applyFont="1" applyBorder="1" applyAlignment="1">
      <alignment horizontal="center" vertical="center"/>
    </xf>
    <xf numFmtId="3" fontId="11" fillId="0" borderId="15" xfId="11" applyNumberFormat="1" applyFont="1" applyBorder="1" applyAlignment="1">
      <alignment horizontal="center" vertical="center"/>
    </xf>
    <xf numFmtId="3" fontId="11" fillId="0" borderId="16" xfId="11" applyNumberFormat="1" applyFont="1" applyBorder="1" applyAlignment="1">
      <alignment horizontal="center" vertical="center"/>
    </xf>
    <xf numFmtId="3" fontId="11" fillId="0" borderId="2" xfId="11" applyNumberFormat="1" applyFont="1" applyBorder="1" applyAlignment="1">
      <alignment horizontal="center" vertical="center"/>
    </xf>
    <xf numFmtId="177" fontId="2" fillId="0" borderId="4" xfId="12" applyNumberFormat="1" applyFont="1" applyBorder="1" applyAlignment="1">
      <alignment horizontal="center"/>
    </xf>
    <xf numFmtId="178" fontId="2" fillId="0" borderId="4" xfId="12" applyNumberFormat="1" applyFont="1" applyBorder="1" applyAlignment="1">
      <alignment horizontal="center"/>
    </xf>
    <xf numFmtId="177" fontId="2" fillId="0" borderId="17" xfId="12" applyNumberFormat="1" applyFont="1" applyBorder="1" applyAlignment="1">
      <alignment horizontal="center"/>
    </xf>
    <xf numFmtId="178" fontId="2" fillId="0" borderId="17" xfId="12" applyNumberFormat="1" applyFont="1" applyBorder="1" applyAlignment="1">
      <alignment horizontal="center"/>
    </xf>
    <xf numFmtId="177" fontId="2" fillId="0" borderId="6" xfId="12" applyNumberFormat="1" applyFont="1" applyBorder="1" applyAlignment="1">
      <alignment horizontal="center"/>
    </xf>
    <xf numFmtId="177" fontId="2" fillId="6" borderId="6" xfId="12" applyNumberFormat="1" applyFont="1" applyFill="1" applyBorder="1" applyAlignment="1">
      <alignment horizontal="center"/>
    </xf>
    <xf numFmtId="178" fontId="2" fillId="6" borderId="6" xfId="12" applyNumberFormat="1" applyFont="1" applyFill="1" applyBorder="1" applyAlignment="1">
      <alignment horizontal="center"/>
    </xf>
    <xf numFmtId="177" fontId="2" fillId="6" borderId="1" xfId="12" applyNumberFormat="1" applyFont="1" applyFill="1" applyBorder="1" applyAlignment="1">
      <alignment horizontal="center"/>
    </xf>
    <xf numFmtId="178" fontId="2" fillId="6" borderId="1" xfId="12" applyNumberFormat="1" applyFont="1" applyFill="1" applyBorder="1" applyAlignment="1">
      <alignment horizontal="center"/>
    </xf>
    <xf numFmtId="178" fontId="26" fillId="0" borderId="1" xfId="11" applyNumberFormat="1" applyFont="1" applyBorder="1" applyAlignment="1">
      <alignment horizontal="center"/>
    </xf>
    <xf numFmtId="0" fontId="2" fillId="0" borderId="18" xfId="11" applyFont="1" applyBorder="1" applyAlignment="1">
      <alignment horizontal="left" indent="1"/>
    </xf>
    <xf numFmtId="177" fontId="2" fillId="0" borderId="4" xfId="11" applyNumberFormat="1" applyFont="1" applyBorder="1" applyAlignment="1">
      <alignment horizontal="center" vertical="center"/>
    </xf>
    <xf numFmtId="178" fontId="2" fillId="0" borderId="4" xfId="11" applyNumberFormat="1" applyFont="1" applyBorder="1" applyAlignment="1">
      <alignment horizontal="center" vertical="center"/>
    </xf>
    <xf numFmtId="0" fontId="2" fillId="0" borderId="19" xfId="11" applyFont="1" applyBorder="1" applyAlignment="1">
      <alignment horizontal="left" wrapText="1" indent="1"/>
    </xf>
    <xf numFmtId="0" fontId="9" fillId="0" borderId="1" xfId="11" applyFont="1" applyBorder="1" applyAlignment="1">
      <alignment horizontal="left" vertical="center"/>
    </xf>
    <xf numFmtId="177" fontId="9" fillId="0" borderId="1" xfId="11" applyNumberFormat="1" applyFont="1" applyBorder="1" applyAlignment="1">
      <alignment horizontal="center"/>
    </xf>
    <xf numFmtId="177" fontId="16" fillId="0" borderId="1" xfId="11" applyNumberFormat="1" applyFont="1" applyBorder="1" applyAlignment="1">
      <alignment horizontal="center"/>
    </xf>
    <xf numFmtId="0" fontId="16" fillId="5" borderId="7" xfId="13" applyFont="1" applyFill="1" applyBorder="1" applyAlignment="1">
      <alignment horizontal="center" vertical="center" wrapText="1"/>
    </xf>
    <xf numFmtId="0" fontId="9" fillId="4" borderId="1" xfId="11" applyFont="1" applyFill="1" applyBorder="1" applyAlignment="1">
      <alignment vertical="center"/>
    </xf>
    <xf numFmtId="177" fontId="9" fillId="6" borderId="1" xfId="12" applyNumberFormat="1" applyFont="1" applyFill="1" applyBorder="1" applyAlignment="1">
      <alignment horizontal="center"/>
    </xf>
    <xf numFmtId="164" fontId="9" fillId="8" borderId="1" xfId="18" applyNumberFormat="1" applyFont="1" applyFill="1" applyBorder="1" applyAlignment="1">
      <alignment horizontal="center" vertical="center"/>
    </xf>
    <xf numFmtId="0" fontId="16" fillId="0" borderId="1" xfId="11" applyFont="1" applyBorder="1" applyAlignment="1">
      <alignment horizontal="left" vertical="center" wrapText="1" indent="1"/>
    </xf>
    <xf numFmtId="178" fontId="16" fillId="0" borderId="1" xfId="11" applyNumberFormat="1" applyFont="1" applyBorder="1" applyAlignment="1">
      <alignment horizontal="center"/>
    </xf>
    <xf numFmtId="178" fontId="16" fillId="0" borderId="1" xfId="12" applyNumberFormat="1" applyFont="1" applyBorder="1" applyAlignment="1">
      <alignment horizontal="center"/>
    </xf>
    <xf numFmtId="0" fontId="9" fillId="0" borderId="1" xfId="11" applyFont="1" applyBorder="1" applyAlignment="1">
      <alignment vertical="center" wrapText="1"/>
    </xf>
    <xf numFmtId="177" fontId="9" fillId="0" borderId="0" xfId="11" applyNumberFormat="1" applyFont="1" applyAlignment="1">
      <alignment horizontal="center"/>
    </xf>
    <xf numFmtId="177" fontId="16" fillId="6" borderId="1" xfId="12" applyNumberFormat="1" applyFont="1" applyFill="1" applyBorder="1" applyAlignment="1">
      <alignment horizontal="center"/>
    </xf>
    <xf numFmtId="178" fontId="16" fillId="6" borderId="1" xfId="12" applyNumberFormat="1" applyFont="1" applyFill="1" applyBorder="1" applyAlignment="1">
      <alignment horizontal="center"/>
    </xf>
    <xf numFmtId="178" fontId="9" fillId="6" borderId="1" xfId="12" applyNumberFormat="1" applyFont="1" applyFill="1" applyBorder="1" applyAlignment="1">
      <alignment horizontal="center"/>
    </xf>
    <xf numFmtId="177" fontId="9" fillId="0" borderId="1" xfId="12" applyNumberFormat="1" applyFont="1" applyBorder="1" applyAlignment="1">
      <alignment horizontal="center"/>
    </xf>
    <xf numFmtId="0" fontId="16" fillId="7" borderId="1" xfId="16" applyFont="1" applyFill="1" applyBorder="1" applyAlignment="1">
      <alignment horizontal="center" vertical="center" wrapText="1"/>
    </xf>
    <xf numFmtId="3" fontId="17" fillId="0" borderId="20" xfId="0" applyNumberFormat="1" applyFont="1" applyBorder="1" applyAlignment="1">
      <alignment horizontal="center" vertical="center" wrapText="1"/>
    </xf>
    <xf numFmtId="0" fontId="16" fillId="5" borderId="1" xfId="13" applyFont="1" applyFill="1" applyBorder="1" applyAlignment="1">
      <alignment horizontal="center" vertical="center" wrapText="1"/>
    </xf>
    <xf numFmtId="178" fontId="9" fillId="0" borderId="1" xfId="11" applyNumberFormat="1" applyFont="1" applyBorder="1" applyAlignment="1">
      <alignment horizontal="center"/>
    </xf>
    <xf numFmtId="0" fontId="39" fillId="0" borderId="2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12" fillId="0" borderId="3" xfId="0" applyFont="1" applyBorder="1" applyAlignment="1">
      <alignment horizontal="left"/>
    </xf>
    <xf numFmtId="0" fontId="44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wrapText="1"/>
    </xf>
    <xf numFmtId="0" fontId="38" fillId="0" borderId="2" xfId="11" applyFont="1" applyBorder="1" applyAlignment="1">
      <alignment horizontal="left" vertical="center" wrapText="1"/>
    </xf>
    <xf numFmtId="0" fontId="31" fillId="0" borderId="2" xfId="11" applyFont="1" applyBorder="1" applyAlignment="1">
      <alignment horizontal="left" vertical="center" wrapText="1"/>
    </xf>
    <xf numFmtId="0" fontId="30" fillId="0" borderId="2" xfId="11" applyFont="1" applyBorder="1" applyAlignment="1">
      <alignment horizontal="left" vertical="center" wrapText="1"/>
    </xf>
    <xf numFmtId="0" fontId="26" fillId="0" borderId="3" xfId="11" applyFont="1" applyBorder="1" applyAlignment="1">
      <alignment horizontal="left" wrapText="1"/>
    </xf>
    <xf numFmtId="0" fontId="12" fillId="0" borderId="2" xfId="13" applyFont="1" applyBorder="1" applyAlignment="1">
      <alignment horizontal="left" vertical="center" wrapText="1"/>
    </xf>
    <xf numFmtId="0" fontId="12" fillId="0" borderId="3" xfId="13" applyFont="1" applyBorder="1" applyAlignment="1">
      <alignment horizontal="left" vertical="center" wrapText="1"/>
    </xf>
    <xf numFmtId="0" fontId="30" fillId="0" borderId="0" xfId="11" applyFont="1" applyAlignment="1">
      <alignment horizontal="left" vertical="center"/>
    </xf>
    <xf numFmtId="0" fontId="2" fillId="0" borderId="3" xfId="11" applyFont="1" applyBorder="1" applyAlignment="1">
      <alignment horizontal="left" wrapText="1"/>
    </xf>
    <xf numFmtId="0" fontId="12" fillId="0" borderId="8" xfId="13" applyFont="1" applyBorder="1" applyAlignment="1">
      <alignment horizontal="left" vertical="center" wrapText="1"/>
    </xf>
    <xf numFmtId="0" fontId="12" fillId="0" borderId="9" xfId="13" applyFont="1" applyBorder="1" applyAlignment="1">
      <alignment horizontal="left" vertical="center" wrapText="1"/>
    </xf>
    <xf numFmtId="0" fontId="31" fillId="0" borderId="0" xfId="11" applyFont="1" applyAlignment="1">
      <alignment horizontal="left" vertical="center"/>
    </xf>
    <xf numFmtId="0" fontId="12" fillId="0" borderId="8" xfId="13" applyFont="1" applyBorder="1" applyAlignment="1">
      <alignment horizontal="left" vertical="center"/>
    </xf>
    <xf numFmtId="0" fontId="12" fillId="0" borderId="9" xfId="13" applyFont="1" applyBorder="1" applyAlignment="1">
      <alignment horizontal="left" vertical="center"/>
    </xf>
    <xf numFmtId="0" fontId="12" fillId="0" borderId="1" xfId="11" applyFont="1" applyBorder="1" applyAlignment="1">
      <alignment horizontal="left" vertical="center" wrapText="1"/>
    </xf>
    <xf numFmtId="0" fontId="12" fillId="0" borderId="1" xfId="13" applyFont="1" applyBorder="1" applyAlignment="1">
      <alignment horizontal="left" vertical="center"/>
    </xf>
    <xf numFmtId="0" fontId="16" fillId="0" borderId="3" xfId="11" applyFont="1" applyBorder="1" applyAlignment="1">
      <alignment horizontal="left" wrapText="1"/>
    </xf>
    <xf numFmtId="0" fontId="39" fillId="0" borderId="2" xfId="11" applyFont="1" applyBorder="1" applyAlignment="1">
      <alignment horizontal="left" vertical="center" wrapText="1"/>
    </xf>
    <xf numFmtId="0" fontId="9" fillId="0" borderId="3" xfId="11" applyFont="1" applyBorder="1" applyAlignment="1">
      <alignment horizontal="left" wrapText="1"/>
    </xf>
    <xf numFmtId="0" fontId="9" fillId="0" borderId="8" xfId="11" applyFont="1" applyBorder="1" applyAlignment="1">
      <alignment horizontal="center" vertical="center" wrapText="1"/>
    </xf>
    <xf numFmtId="0" fontId="9" fillId="0" borderId="9" xfId="11" applyFont="1" applyBorder="1" applyAlignment="1">
      <alignment horizontal="center" vertical="center" wrapText="1"/>
    </xf>
    <xf numFmtId="0" fontId="39" fillId="0" borderId="0" xfId="11" applyFont="1" applyAlignment="1">
      <alignment horizontal="left" vertical="center"/>
    </xf>
    <xf numFmtId="0" fontId="40" fillId="0" borderId="0" xfId="11" applyFont="1" applyAlignment="1">
      <alignment horizontal="left" vertical="center"/>
    </xf>
    <xf numFmtId="0" fontId="9" fillId="0" borderId="3" xfId="13" applyFont="1" applyBorder="1" applyAlignment="1">
      <alignment horizontal="left" vertical="center" wrapText="1"/>
    </xf>
    <xf numFmtId="0" fontId="40" fillId="0" borderId="2" xfId="11" applyFont="1" applyBorder="1" applyAlignment="1">
      <alignment horizontal="left" vertical="center" wrapText="1"/>
    </xf>
    <xf numFmtId="0" fontId="9" fillId="0" borderId="1" xfId="13" applyFont="1" applyBorder="1" applyAlignment="1">
      <alignment horizontal="left" vertical="center" wrapText="1"/>
    </xf>
    <xf numFmtId="0" fontId="9" fillId="0" borderId="8" xfId="13" applyFont="1" applyBorder="1" applyAlignment="1">
      <alignment horizontal="center" vertical="center"/>
    </xf>
    <xf numFmtId="0" fontId="9" fillId="0" borderId="9" xfId="13" applyFont="1" applyBorder="1" applyAlignment="1">
      <alignment horizontal="center" vertical="center"/>
    </xf>
    <xf numFmtId="0" fontId="12" fillId="0" borderId="1" xfId="13" applyFont="1" applyBorder="1" applyAlignment="1">
      <alignment horizontal="left" vertical="center" wrapText="1"/>
    </xf>
    <xf numFmtId="0" fontId="11" fillId="0" borderId="1" xfId="11" applyFont="1" applyBorder="1" applyAlignment="1">
      <alignment horizontal="center" vertical="center" wrapText="1"/>
    </xf>
    <xf numFmtId="0" fontId="11" fillId="0" borderId="8" xfId="11" applyFont="1" applyBorder="1" applyAlignment="1">
      <alignment horizontal="center" vertical="center" wrapText="1"/>
    </xf>
    <xf numFmtId="0" fontId="11" fillId="0" borderId="9" xfId="11" applyFont="1" applyBorder="1" applyAlignment="1">
      <alignment horizontal="center" vertical="center" wrapText="1"/>
    </xf>
    <xf numFmtId="0" fontId="12" fillId="0" borderId="8" xfId="13" applyFont="1" applyBorder="1" applyAlignment="1">
      <alignment horizontal="center" vertical="center"/>
    </xf>
    <xf numFmtId="0" fontId="12" fillId="0" borderId="9" xfId="13" applyFont="1" applyBorder="1" applyAlignment="1">
      <alignment horizontal="center" vertical="center"/>
    </xf>
    <xf numFmtId="0" fontId="16" fillId="0" borderId="8" xfId="11" applyFont="1" applyBorder="1" applyAlignment="1">
      <alignment horizontal="center" vertical="center" wrapText="1"/>
    </xf>
    <xf numFmtId="0" fontId="16" fillId="0" borderId="9" xfId="11" applyFont="1" applyBorder="1" applyAlignment="1">
      <alignment horizontal="center" vertical="center" wrapText="1"/>
    </xf>
    <xf numFmtId="0" fontId="2" fillId="0" borderId="3" xfId="11" applyFont="1" applyFill="1" applyBorder="1" applyAlignment="1">
      <alignment horizontal="left" wrapText="1"/>
    </xf>
    <xf numFmtId="0" fontId="36" fillId="0" borderId="8" xfId="11" applyFont="1" applyBorder="1" applyAlignment="1">
      <alignment horizontal="center" vertical="center" wrapText="1"/>
    </xf>
    <xf numFmtId="0" fontId="36" fillId="0" borderId="9" xfId="11" applyFont="1" applyBorder="1" applyAlignment="1">
      <alignment horizontal="center" vertical="center" wrapText="1"/>
    </xf>
    <xf numFmtId="0" fontId="35" fillId="0" borderId="3" xfId="13" applyFont="1" applyBorder="1" applyAlignment="1">
      <alignment horizontal="left" vertical="center" wrapText="1"/>
    </xf>
    <xf numFmtId="0" fontId="35" fillId="0" borderId="1" xfId="13" applyFont="1" applyBorder="1" applyAlignment="1">
      <alignment horizontal="left" vertical="center" wrapText="1"/>
    </xf>
    <xf numFmtId="0" fontId="35" fillId="0" borderId="8" xfId="13" applyFont="1" applyBorder="1" applyAlignment="1">
      <alignment horizontal="center" vertical="center"/>
    </xf>
    <xf numFmtId="0" fontId="35" fillId="0" borderId="9" xfId="13" applyFont="1" applyBorder="1" applyAlignment="1">
      <alignment horizontal="center" vertical="center"/>
    </xf>
    <xf numFmtId="0" fontId="25" fillId="0" borderId="2" xfId="11" applyFont="1" applyBorder="1" applyAlignment="1">
      <alignment horizontal="left" vertical="center" wrapText="1"/>
    </xf>
    <xf numFmtId="0" fontId="9" fillId="0" borderId="2" xfId="13" applyFont="1" applyBorder="1" applyAlignment="1">
      <alignment horizontal="left" vertical="center" wrapText="1"/>
    </xf>
    <xf numFmtId="0" fontId="9" fillId="0" borderId="8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/>
    </xf>
    <xf numFmtId="0" fontId="9" fillId="0" borderId="1" xfId="13" applyFont="1" applyBorder="1" applyAlignment="1">
      <alignment horizontal="left" vertical="center"/>
    </xf>
    <xf numFmtId="0" fontId="9" fillId="0" borderId="1" xfId="11" applyFont="1" applyBorder="1" applyAlignment="1">
      <alignment horizontal="left" vertical="center" wrapText="1"/>
    </xf>
  </cellXfs>
  <cellStyles count="19">
    <cellStyle name="Campo tabella pivot" xfId="1" xr:uid="{00000000-0005-0000-0000-000006000000}"/>
    <cellStyle name="Categoria tabella pivot" xfId="2" xr:uid="{00000000-0005-0000-0000-000007000000}"/>
    <cellStyle name="Comma" xfId="6" builtinId="3"/>
    <cellStyle name="Comma 2" xfId="12" xr:uid="{E1C7FF4A-1707-4E35-B44C-5495F32019C2}"/>
    <cellStyle name="Comma 2 2" xfId="15" xr:uid="{715197EB-E6C3-468F-855D-999958E9B714}"/>
    <cellStyle name="Hyperlink" xfId="8" builtinId="8"/>
    <cellStyle name="Hyperlink 2" xfId="10" xr:uid="{620CB51F-0136-40C8-9BD6-54CB86D52D16}"/>
    <cellStyle name="Normal" xfId="0" builtinId="0"/>
    <cellStyle name="Normal 2" xfId="9" xr:uid="{D54D1395-4659-4D4F-8422-A440D7489C32}"/>
    <cellStyle name="Normal 2 2" xfId="16" xr:uid="{F5053857-F9AC-48C7-8FE9-0CF91DC9A763}"/>
    <cellStyle name="Normal 3" xfId="11" xr:uid="{0FC0D9E3-3EA7-425C-B3CB-26B17D28578A}"/>
    <cellStyle name="Normal 3 2" xfId="13" xr:uid="{B89FBCA7-AC7B-41D6-ACF8-AE2FAB2B83E9}"/>
    <cellStyle name="Percent" xfId="7" builtinId="5"/>
    <cellStyle name="Percent 2" xfId="14" xr:uid="{874BD528-DCFB-4C83-94D5-F55EA114C912}"/>
    <cellStyle name="Percent 2 2" xfId="17" xr:uid="{A743FC24-95C6-4934-8594-B9A8A0E40A18}"/>
    <cellStyle name="Percent 2 3" xfId="18" xr:uid="{D1AE3B06-12D2-4A60-8233-31AD00D58C2B}"/>
    <cellStyle name="Risultato tabella pivot" xfId="3" xr:uid="{00000000-0005-0000-0000-000008000000}"/>
    <cellStyle name="Titolo tabella pivot" xfId="4" xr:uid="{00000000-0005-0000-0000-000009000000}"/>
    <cellStyle name="Valore tabella pivot" xfId="5" xr:uid="{00000000-0005-0000-0000-00000A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5983B0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37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ED4ED-CB07-4F3F-B3BC-0670CAF04F42}">
  <dimension ref="A1:A28"/>
  <sheetViews>
    <sheetView zoomScale="90" zoomScaleNormal="90" zoomScalePageLayoutView="70" workbookViewId="0">
      <selection activeCell="A19" sqref="A19"/>
    </sheetView>
  </sheetViews>
  <sheetFormatPr defaultColWidth="8.88671875" defaultRowHeight="14.4" x14ac:dyDescent="0.3"/>
  <cols>
    <col min="1" max="1" width="191.33203125" style="405" customWidth="1"/>
    <col min="2" max="16384" width="8.88671875" style="404"/>
  </cols>
  <sheetData>
    <row r="1" spans="1:1" x14ac:dyDescent="0.3">
      <c r="A1" s="403" t="s">
        <v>502</v>
      </c>
    </row>
    <row r="2" spans="1:1" x14ac:dyDescent="0.3">
      <c r="A2" s="405" t="s">
        <v>119</v>
      </c>
    </row>
    <row r="3" spans="1:1" x14ac:dyDescent="0.3">
      <c r="A3" s="405" t="s">
        <v>120</v>
      </c>
    </row>
    <row r="4" spans="1:1" x14ac:dyDescent="0.3">
      <c r="A4" s="406" t="s">
        <v>413</v>
      </c>
    </row>
    <row r="5" spans="1:1" x14ac:dyDescent="0.3">
      <c r="A5" s="407" t="s">
        <v>414</v>
      </c>
    </row>
    <row r="6" spans="1:1" x14ac:dyDescent="0.3">
      <c r="A6" s="407" t="s">
        <v>417</v>
      </c>
    </row>
    <row r="7" spans="1:1" x14ac:dyDescent="0.3">
      <c r="A7" s="407" t="s">
        <v>418</v>
      </c>
    </row>
    <row r="8" spans="1:1" x14ac:dyDescent="0.3">
      <c r="A8" s="407" t="s">
        <v>421</v>
      </c>
    </row>
    <row r="9" spans="1:1" x14ac:dyDescent="0.3">
      <c r="A9" s="407" t="s">
        <v>424</v>
      </c>
    </row>
    <row r="10" spans="1:1" x14ac:dyDescent="0.3">
      <c r="A10" s="407" t="s">
        <v>426</v>
      </c>
    </row>
    <row r="11" spans="1:1" x14ac:dyDescent="0.3">
      <c r="A11" s="405" t="s">
        <v>121</v>
      </c>
    </row>
    <row r="12" spans="1:1" x14ac:dyDescent="0.3">
      <c r="A12" s="406" t="s">
        <v>102</v>
      </c>
    </row>
    <row r="13" spans="1:1" x14ac:dyDescent="0.3">
      <c r="A13" s="406" t="s">
        <v>103</v>
      </c>
    </row>
    <row r="14" spans="1:1" x14ac:dyDescent="0.3">
      <c r="A14" s="406" t="s">
        <v>104</v>
      </c>
    </row>
    <row r="15" spans="1:1" x14ac:dyDescent="0.3">
      <c r="A15" s="406" t="s">
        <v>105</v>
      </c>
    </row>
    <row r="16" spans="1:1" x14ac:dyDescent="0.3">
      <c r="A16" s="406" t="s">
        <v>106</v>
      </c>
    </row>
    <row r="17" spans="1:1" x14ac:dyDescent="0.3">
      <c r="A17" s="406" t="s">
        <v>107</v>
      </c>
    </row>
    <row r="18" spans="1:1" x14ac:dyDescent="0.3">
      <c r="A18" s="406" t="s">
        <v>108</v>
      </c>
    </row>
    <row r="19" spans="1:1" x14ac:dyDescent="0.3">
      <c r="A19" s="406" t="s">
        <v>109</v>
      </c>
    </row>
    <row r="20" spans="1:1" x14ac:dyDescent="0.3">
      <c r="A20" s="406" t="s">
        <v>110</v>
      </c>
    </row>
    <row r="21" spans="1:1" x14ac:dyDescent="0.3">
      <c r="A21" s="406" t="s">
        <v>111</v>
      </c>
    </row>
    <row r="22" spans="1:1" x14ac:dyDescent="0.3">
      <c r="A22" s="406" t="s">
        <v>112</v>
      </c>
    </row>
    <row r="23" spans="1:1" x14ac:dyDescent="0.3">
      <c r="A23" s="406" t="s">
        <v>113</v>
      </c>
    </row>
    <row r="24" spans="1:1" x14ac:dyDescent="0.3">
      <c r="A24" s="406" t="s">
        <v>114</v>
      </c>
    </row>
    <row r="25" spans="1:1" x14ac:dyDescent="0.3">
      <c r="A25" s="406" t="s">
        <v>115</v>
      </c>
    </row>
    <row r="26" spans="1:1" x14ac:dyDescent="0.3">
      <c r="A26" s="406" t="s">
        <v>116</v>
      </c>
    </row>
    <row r="27" spans="1:1" x14ac:dyDescent="0.3">
      <c r="A27" s="406" t="s">
        <v>117</v>
      </c>
    </row>
    <row r="28" spans="1:1" x14ac:dyDescent="0.3">
      <c r="A28" s="406" t="s">
        <v>118</v>
      </c>
    </row>
  </sheetData>
  <hyperlinks>
    <hyperlink ref="A5" location="'Tabella 2'!A1" display="Tabella 2 – Classificazione delle risorse PNRR e FoC per Amministrazione e categoria di misura (milioni di euro)" xr:uid="{C7716505-62BF-40BB-A8AA-D57D33DE3586}"/>
    <hyperlink ref="A6" location="'Tabella 3'!A1" display="Tabella 3 - Valutazione della quota Mezzogiorno per Amministrazione per le misure PNRR con destinazione territoriale al 30 giugno 2022 (milioni di euro e quote percentuali)" xr:uid="{ACBE19B0-6717-4033-9717-1D147825C8FE}"/>
    <hyperlink ref="A7" location="'Tabella 4'!A1" display="Tabella 4 - Valutazione della quota Mezzogiorno per Amministrazione per le misure PNRR e FoC con destinazione territoriale al 30 giugno 2022 (milioni di euro e quote percentuali)" xr:uid="{C2A83BAF-FDC3-4A0D-A287-E2C618573C09}"/>
    <hyperlink ref="A8" location="'Tabella 5'!A1" display="Tabella 5 - Risorse relative a misure PNRR e FoC con destinazione territoriale per stato di attivazione e Amministrazione di riferimento, al 30 giugno 2022 (milioni di euro quote percentuali)" xr:uid="{DE0F1724-520A-4046-A327-4D387DB9AAB9}"/>
    <hyperlink ref="A9" location="'Tabella 6'!A1" display="Tabella 6 – Quantificazione delle risorse destinate al Mezzogiorno delle misure PNRR e FoC con destinazione territoriale per Amministrazione di riferimento e stato di attivazione delle misure al 30 giugno 2022 (milioni di euro e quote percentuali) " xr:uid="{6D68BA9F-6055-4AC7-BCA2-51022D116D0B}"/>
    <hyperlink ref="A10" location="'Tabella 7'!A1" display="Tabella 7 – Risorse relative a misure PNRR e FoC con destinazione territoriale per Amministrazione e grado di solidità della quantificazione delle risorse destinate al Mezzogiorno al 30 giugno 2022 (milioni di euro) " xr:uid="{7301CB70-B3C2-4F0D-B0AF-A5346A810132}"/>
    <hyperlink ref="A12" location="'1.MinPA'!A1" display="1. Ministero per la Pubblica Amministrazione" xr:uid="{4A4EDBCE-A3C7-4258-99B3-4B94F451C365}"/>
    <hyperlink ref="A13" location="'2.Min.Giustizia'!A1" display="2. Ministero della Giustizia " xr:uid="{79F1ED8D-00E7-4D6D-A4BC-1490807CA45D}"/>
    <hyperlink ref="A14" location="'3.DTD'!A1" display="3. Ministro per l'Innovazione Tecnologica e la Transizione Digitale" xr:uid="{EA1D78FD-125E-44B2-87D0-847BA7A7B96F}"/>
    <hyperlink ref="A16" location="'5.MAECI'!A1" display="5. Ministero degli Affari Esteri e della Cooperazione Internazionale" xr:uid="{A71B2DDC-5697-4A2F-87B7-8F417FBEC650}"/>
    <hyperlink ref="A17" location="'6.MinCultura'!A1" display="6. Ministero della Cultura" xr:uid="{DF2ACB3F-2CB1-464C-B03E-FAB2697276F5}"/>
    <hyperlink ref="A15" location="'4.MISE'!A1" display="4. Ministero dello Sviluppo Economico" xr:uid="{8CD895BA-12A9-4345-A1A5-BBECDC7537C0}"/>
    <hyperlink ref="A18" location="'7.MinTurismo'!A1" display="7. Ministero del Turismo" xr:uid="{B3EB0F26-E1CF-45E9-9BE6-E70065EFF692}"/>
    <hyperlink ref="A20" location="'9.MIPAFF'!A1" display="9. Ministero delle Politiche Agricole Alimentari e Forestali" xr:uid="{1CE7C817-98F4-4FD2-96D3-B86A2677B057}"/>
    <hyperlink ref="A28" location="'17.Altre_amministrazioni'!A1" display="17. Altre Amministrazioni" xr:uid="{689A451B-A1C7-46F4-8CCA-26786B40BA74}"/>
    <hyperlink ref="A27" location="'16.MinSalute'!A1" display="16. Ministero della Salute" xr:uid="{546AA6D9-4C76-4DB0-ACE2-556865F41601}"/>
    <hyperlink ref="A25" location="'14.MinInt.'!A1" display="14. Ministero dell’Interno" xr:uid="{1DA00BD0-04D1-4B8B-B3E4-A18B252823E8}"/>
    <hyperlink ref="A26" location="'15.MinSud'!A1" display="15. Ministro per il Sud e la Coesione Territoriale" xr:uid="{8353AFB4-FE2F-4FBB-97A4-2AE9836C0E14}"/>
    <hyperlink ref="A24" location="'13.MLPS'!A1" display="13. Ministero del Lavoro e delle Politiche Sociali" xr:uid="{65CBD015-2197-47B2-A187-1F9CA0896596}"/>
    <hyperlink ref="A23" location="'12.MUR'!A1" display="12. Ministero dell’Università e della Ricerca " xr:uid="{D1F7B582-F360-4CBE-A46D-ED02D457E8EC}"/>
    <hyperlink ref="A19" location="'8.MITE'!A1" display="8. Ministero della Transizione Ecologica" xr:uid="{ADC71E81-B97A-473E-A259-90754AC2CCEA}"/>
    <hyperlink ref="A22" location="'11.Min.Istr.'!A1" display="11. Ministero dell'Istruzione" xr:uid="{8BAC46FA-2939-4C38-A052-46FFDA4EB298}"/>
    <hyperlink ref="A21" location="'10.MiMS'!A1" display="10. Ministero delle Infrastrutture e Mobilità Sostenibile" xr:uid="{6B3C6048-4D09-4932-9255-2C8103CF69F8}"/>
    <hyperlink ref="A4" location="'Tabella 1'!A1" display="Tabella 1 – Risorse PNRR e FoC per Amministrazione titolare (milioni di euro)" xr:uid="{7EF91C72-005A-43E8-A956-3D83C6023610}"/>
  </hyperlinks>
  <pageMargins left="0.39370078740157483" right="0.39370078740157483" top="1.5354330708661419" bottom="0.74803149606299213" header="0.31496062992125984" footer="0.31496062992125984"/>
  <pageSetup scale="80" fitToHeight="0" pageOrder="overThenDown" orientation="portrait" r:id="rId1"/>
  <headerFooter>
    <oddHeader>&amp;R&amp;G</oddHeader>
    <oddFooter>&amp;RAggiornamento al 30 giugno 2022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6791A-2150-4CEA-8E1D-D279F7CD6556}">
  <sheetPr>
    <pageSetUpPr fitToPage="1"/>
  </sheetPr>
  <dimension ref="A1:E89"/>
  <sheetViews>
    <sheetView topLeftCell="A55" zoomScale="90" zoomScaleNormal="90" workbookViewId="0">
      <selection activeCell="A55" sqref="A1:XFD1048576"/>
    </sheetView>
  </sheetViews>
  <sheetFormatPr defaultColWidth="8.88671875" defaultRowHeight="14.4" x14ac:dyDescent="0.3"/>
  <cols>
    <col min="1" max="1" width="53.6640625" style="408" customWidth="1"/>
    <col min="2" max="2" width="13.77734375" style="408" customWidth="1"/>
    <col min="3" max="3" width="16.33203125" style="408" customWidth="1"/>
    <col min="4" max="4" width="16.109375" style="408" customWidth="1"/>
    <col min="5" max="5" width="15.77734375" style="408" customWidth="1"/>
    <col min="6" max="16384" width="8.88671875" style="408"/>
  </cols>
  <sheetData>
    <row r="1" spans="1:4" x14ac:dyDescent="0.3">
      <c r="A1" s="468" t="s">
        <v>443</v>
      </c>
      <c r="B1" s="43"/>
      <c r="C1" s="43"/>
    </row>
    <row r="2" spans="1:4" ht="28.8" x14ac:dyDescent="0.3">
      <c r="A2" s="337" t="s">
        <v>122</v>
      </c>
      <c r="B2" s="338" t="s">
        <v>1</v>
      </c>
      <c r="C2" s="338" t="s">
        <v>3</v>
      </c>
    </row>
    <row r="3" spans="1:4" x14ac:dyDescent="0.3">
      <c r="A3" s="92" t="s">
        <v>2</v>
      </c>
      <c r="B3" s="409">
        <v>2721.5890752150003</v>
      </c>
      <c r="C3" s="469"/>
    </row>
    <row r="4" spans="1:4" x14ac:dyDescent="0.3">
      <c r="A4" s="74" t="s">
        <v>123</v>
      </c>
      <c r="B4" s="470">
        <v>2309.8500537250002</v>
      </c>
      <c r="C4" s="471"/>
    </row>
    <row r="5" spans="1:4" ht="28.8" x14ac:dyDescent="0.3">
      <c r="A5" s="472" t="s">
        <v>150</v>
      </c>
      <c r="B5" s="473">
        <v>2268.050053725</v>
      </c>
      <c r="C5" s="474"/>
    </row>
    <row r="6" spans="1:4" ht="28.8" x14ac:dyDescent="0.3">
      <c r="A6" s="475" t="s">
        <v>151</v>
      </c>
      <c r="B6" s="476">
        <v>41.8</v>
      </c>
      <c r="C6" s="477"/>
    </row>
    <row r="7" spans="1:4" x14ac:dyDescent="0.3">
      <c r="A7" s="74" t="s">
        <v>152</v>
      </c>
      <c r="B7" s="470">
        <v>411.73902149000014</v>
      </c>
      <c r="C7" s="471"/>
    </row>
    <row r="8" spans="1:4" x14ac:dyDescent="0.3">
      <c r="A8" s="478" t="s">
        <v>153</v>
      </c>
      <c r="B8" s="473">
        <v>411.73902149000014</v>
      </c>
      <c r="C8" s="474"/>
    </row>
    <row r="9" spans="1:4" x14ac:dyDescent="0.3">
      <c r="A9" s="341" t="s">
        <v>4</v>
      </c>
      <c r="B9" s="409">
        <v>133</v>
      </c>
      <c r="C9" s="409">
        <v>0</v>
      </c>
    </row>
    <row r="10" spans="1:4" x14ac:dyDescent="0.3">
      <c r="A10" s="74" t="s">
        <v>154</v>
      </c>
      <c r="B10" s="470">
        <v>132.9</v>
      </c>
      <c r="C10" s="479"/>
    </row>
    <row r="11" spans="1:4" ht="28.8" x14ac:dyDescent="0.3">
      <c r="A11" s="480" t="s">
        <v>155</v>
      </c>
      <c r="B11" s="473">
        <v>132.9</v>
      </c>
      <c r="C11" s="479"/>
    </row>
    <row r="12" spans="1:4" x14ac:dyDescent="0.3">
      <c r="A12" s="341" t="s">
        <v>128</v>
      </c>
      <c r="B12" s="409">
        <v>2855</v>
      </c>
      <c r="C12" s="409">
        <v>0</v>
      </c>
    </row>
    <row r="13" spans="1:4" s="45" customFormat="1" ht="25.2" customHeight="1" x14ac:dyDescent="0.25">
      <c r="A13" s="780" t="s">
        <v>354</v>
      </c>
      <c r="B13" s="780"/>
      <c r="C13" s="780"/>
    </row>
    <row r="14" spans="1:4" s="45" customFormat="1" ht="12" x14ac:dyDescent="0.25">
      <c r="A14" s="46" t="s">
        <v>129</v>
      </c>
    </row>
    <row r="16" spans="1:4" ht="28.2" customHeight="1" x14ac:dyDescent="0.3">
      <c r="A16" s="781" t="s">
        <v>444</v>
      </c>
      <c r="B16" s="781"/>
      <c r="C16" s="781"/>
      <c r="D16" s="781"/>
    </row>
    <row r="17" spans="1:5" ht="28.8" x14ac:dyDescent="0.3">
      <c r="A17" s="782" t="s">
        <v>130</v>
      </c>
      <c r="B17" s="339" t="s">
        <v>1</v>
      </c>
      <c r="C17" s="339" t="s">
        <v>131</v>
      </c>
      <c r="D17" s="339" t="s">
        <v>100</v>
      </c>
    </row>
    <row r="18" spans="1:5" x14ac:dyDescent="0.3">
      <c r="A18" s="783"/>
      <c r="B18" s="340" t="s">
        <v>72</v>
      </c>
      <c r="C18" s="420" t="s">
        <v>6</v>
      </c>
      <c r="D18" s="420" t="s">
        <v>81</v>
      </c>
    </row>
    <row r="19" spans="1:5" x14ac:dyDescent="0.3">
      <c r="A19" s="421" t="s">
        <v>2</v>
      </c>
      <c r="B19" s="481">
        <v>2721.5890752149999</v>
      </c>
      <c r="C19" s="482"/>
      <c r="D19" s="483"/>
    </row>
    <row r="20" spans="1:5" x14ac:dyDescent="0.3">
      <c r="A20" s="425" t="s">
        <v>132</v>
      </c>
      <c r="B20" s="484">
        <v>2721.5890752149999</v>
      </c>
      <c r="C20" s="484">
        <v>1103.3658635536199</v>
      </c>
      <c r="D20" s="485">
        <v>40.541236500460897</v>
      </c>
    </row>
    <row r="21" spans="1:5" x14ac:dyDescent="0.3">
      <c r="A21" s="428" t="s">
        <v>68</v>
      </c>
      <c r="B21" s="486">
        <v>2721.5890752149999</v>
      </c>
      <c r="C21" s="486">
        <v>1103.3658635536199</v>
      </c>
      <c r="D21" s="487">
        <v>40.541236500460904</v>
      </c>
      <c r="E21" s="47"/>
    </row>
    <row r="22" spans="1:5" x14ac:dyDescent="0.3">
      <c r="A22" s="431" t="s">
        <v>133</v>
      </c>
      <c r="B22" s="488">
        <v>0</v>
      </c>
      <c r="C22" s="488">
        <v>0</v>
      </c>
      <c r="D22" s="489">
        <v>0</v>
      </c>
    </row>
    <row r="23" spans="1:5" x14ac:dyDescent="0.3">
      <c r="A23" s="434" t="s">
        <v>56</v>
      </c>
      <c r="B23" s="490"/>
      <c r="C23" s="491"/>
      <c r="D23" s="492">
        <v>0</v>
      </c>
    </row>
    <row r="24" spans="1:5" x14ac:dyDescent="0.3">
      <c r="A24" s="421" t="s">
        <v>4</v>
      </c>
      <c r="B24" s="481">
        <v>132.9</v>
      </c>
      <c r="C24" s="482"/>
      <c r="D24" s="493">
        <v>0</v>
      </c>
    </row>
    <row r="25" spans="1:5" x14ac:dyDescent="0.3">
      <c r="A25" s="425" t="s">
        <v>132</v>
      </c>
      <c r="B25" s="484">
        <v>132.9</v>
      </c>
      <c r="C25" s="484">
        <v>33.6</v>
      </c>
      <c r="D25" s="494">
        <v>25.282167042889391</v>
      </c>
    </row>
    <row r="26" spans="1:5" x14ac:dyDescent="0.3">
      <c r="A26" s="428" t="s">
        <v>68</v>
      </c>
      <c r="B26" s="486">
        <v>132.9</v>
      </c>
      <c r="C26" s="486">
        <v>33.6</v>
      </c>
      <c r="D26" s="487">
        <v>25.282167042889391</v>
      </c>
    </row>
    <row r="27" spans="1:5" x14ac:dyDescent="0.3">
      <c r="A27" s="431" t="s">
        <v>133</v>
      </c>
      <c r="B27" s="488">
        <v>0</v>
      </c>
      <c r="C27" s="488"/>
      <c r="D27" s="489">
        <v>0</v>
      </c>
    </row>
    <row r="28" spans="1:5" x14ac:dyDescent="0.3">
      <c r="A28" s="434" t="s">
        <v>56</v>
      </c>
      <c r="B28" s="490"/>
      <c r="C28" s="491">
        <v>0</v>
      </c>
      <c r="D28" s="492">
        <v>0</v>
      </c>
    </row>
    <row r="29" spans="1:5" x14ac:dyDescent="0.3">
      <c r="A29" s="421" t="s">
        <v>128</v>
      </c>
      <c r="B29" s="481">
        <v>2854.489075215</v>
      </c>
      <c r="C29" s="482"/>
      <c r="D29" s="493">
        <v>0</v>
      </c>
    </row>
    <row r="30" spans="1:5" x14ac:dyDescent="0.3">
      <c r="A30" s="425" t="s">
        <v>132</v>
      </c>
      <c r="B30" s="484">
        <v>2854.489075215</v>
      </c>
      <c r="C30" s="484">
        <v>1136.9658635536198</v>
      </c>
      <c r="D30" s="494">
        <v>39.830801015344001</v>
      </c>
    </row>
    <row r="31" spans="1:5" x14ac:dyDescent="0.3">
      <c r="A31" s="428" t="s">
        <v>68</v>
      </c>
      <c r="B31" s="486">
        <v>2854.489075215</v>
      </c>
      <c r="C31" s="486">
        <v>1136.9658635536198</v>
      </c>
      <c r="D31" s="487">
        <v>39.830801015344001</v>
      </c>
    </row>
    <row r="32" spans="1:5" x14ac:dyDescent="0.3">
      <c r="A32" s="431" t="s">
        <v>133</v>
      </c>
      <c r="B32" s="488">
        <v>0</v>
      </c>
      <c r="C32" s="488">
        <v>0</v>
      </c>
      <c r="D32" s="489">
        <v>0</v>
      </c>
    </row>
    <row r="33" spans="1:4" x14ac:dyDescent="0.3">
      <c r="A33" s="434" t="s">
        <v>56</v>
      </c>
      <c r="B33" s="490">
        <v>0</v>
      </c>
      <c r="C33" s="491"/>
      <c r="D33" s="492"/>
    </row>
    <row r="34" spans="1:4" s="45" customFormat="1" ht="39.6" customHeight="1" x14ac:dyDescent="0.25">
      <c r="A34" s="780" t="s">
        <v>355</v>
      </c>
      <c r="B34" s="780"/>
      <c r="C34" s="780"/>
      <c r="D34" s="780"/>
    </row>
    <row r="35" spans="1:4" s="45" customFormat="1" ht="12" x14ac:dyDescent="0.25">
      <c r="A35" s="784" t="s">
        <v>134</v>
      </c>
      <c r="B35" s="784"/>
      <c r="C35" s="784"/>
      <c r="D35" s="784"/>
    </row>
    <row r="36" spans="1:4" x14ac:dyDescent="0.3">
      <c r="A36" s="48"/>
      <c r="B36" s="48"/>
      <c r="C36" s="48"/>
      <c r="D36" s="48"/>
    </row>
    <row r="37" spans="1:4" ht="30.6" customHeight="1" x14ac:dyDescent="0.3">
      <c r="A37" s="785" t="s">
        <v>445</v>
      </c>
      <c r="B37" s="785"/>
      <c r="C37" s="785"/>
      <c r="D37" s="785"/>
    </row>
    <row r="38" spans="1:4" ht="28.8" x14ac:dyDescent="0.3">
      <c r="A38" s="786" t="s">
        <v>135</v>
      </c>
      <c r="B38" s="263" t="s">
        <v>1</v>
      </c>
      <c r="C38" s="264" t="s">
        <v>136</v>
      </c>
      <c r="D38" s="264" t="s">
        <v>100</v>
      </c>
    </row>
    <row r="39" spans="1:4" x14ac:dyDescent="0.3">
      <c r="A39" s="787"/>
      <c r="B39" s="265" t="s">
        <v>72</v>
      </c>
      <c r="C39" s="265" t="s">
        <v>6</v>
      </c>
      <c r="D39" s="265" t="s">
        <v>81</v>
      </c>
    </row>
    <row r="40" spans="1:4" x14ac:dyDescent="0.3">
      <c r="A40" s="164" t="s">
        <v>349</v>
      </c>
      <c r="B40" s="178">
        <v>1950.1</v>
      </c>
      <c r="C40" s="178">
        <v>746.41</v>
      </c>
      <c r="D40" s="167">
        <v>38.275473052663997</v>
      </c>
    </row>
    <row r="41" spans="1:4" x14ac:dyDescent="0.3">
      <c r="A41" s="168" t="s">
        <v>138</v>
      </c>
      <c r="B41" s="179">
        <v>1817.2</v>
      </c>
      <c r="C41" s="179">
        <v>712.81</v>
      </c>
      <c r="D41" s="180">
        <v>39.225731895223397</v>
      </c>
    </row>
    <row r="42" spans="1:4" x14ac:dyDescent="0.3">
      <c r="A42" s="358" t="s">
        <v>123</v>
      </c>
      <c r="B42" s="293">
        <v>1435.45</v>
      </c>
      <c r="C42" s="293">
        <v>620.14</v>
      </c>
      <c r="D42" s="495">
        <v>43.201783412867002</v>
      </c>
    </row>
    <row r="43" spans="1:4" ht="28.8" x14ac:dyDescent="0.3">
      <c r="A43" s="183" t="s">
        <v>150</v>
      </c>
      <c r="B43" s="395">
        <v>1414.04</v>
      </c>
      <c r="C43" s="395">
        <v>611.58000000000004</v>
      </c>
      <c r="D43" s="321">
        <v>43.250544539051198</v>
      </c>
    </row>
    <row r="44" spans="1:4" ht="28.8" x14ac:dyDescent="0.3">
      <c r="A44" s="183" t="s">
        <v>151</v>
      </c>
      <c r="B44" s="397">
        <v>21.41</v>
      </c>
      <c r="C44" s="397">
        <v>8.56</v>
      </c>
      <c r="D44" s="230">
        <v>39.981317141522702</v>
      </c>
    </row>
    <row r="45" spans="1:4" x14ac:dyDescent="0.3">
      <c r="A45" s="358" t="s">
        <v>152</v>
      </c>
      <c r="B45" s="331">
        <v>381.75</v>
      </c>
      <c r="C45" s="331">
        <v>92.67</v>
      </c>
      <c r="D45" s="228">
        <v>24.2750491159136</v>
      </c>
    </row>
    <row r="46" spans="1:4" x14ac:dyDescent="0.3">
      <c r="A46" s="183" t="s">
        <v>153</v>
      </c>
      <c r="B46" s="397">
        <v>381.75</v>
      </c>
      <c r="C46" s="397">
        <v>92.67</v>
      </c>
      <c r="D46" s="230">
        <v>24.2750491159136</v>
      </c>
    </row>
    <row r="47" spans="1:4" x14ac:dyDescent="0.3">
      <c r="A47" s="191" t="s">
        <v>139</v>
      </c>
      <c r="B47" s="333">
        <v>132.9</v>
      </c>
      <c r="C47" s="333">
        <v>33.6</v>
      </c>
      <c r="D47" s="206">
        <v>25.282167042889402</v>
      </c>
    </row>
    <row r="48" spans="1:4" x14ac:dyDescent="0.3">
      <c r="A48" s="358" t="s">
        <v>154</v>
      </c>
      <c r="B48" s="331">
        <v>132.9</v>
      </c>
      <c r="C48" s="331">
        <v>33.6</v>
      </c>
      <c r="D48" s="288">
        <v>25.282167042889402</v>
      </c>
    </row>
    <row r="49" spans="1:4" ht="28.8" x14ac:dyDescent="0.3">
      <c r="A49" s="183" t="s">
        <v>155</v>
      </c>
      <c r="B49" s="496">
        <v>132.9</v>
      </c>
      <c r="C49" s="496">
        <v>33.6</v>
      </c>
      <c r="D49" s="497">
        <v>25.282167042889402</v>
      </c>
    </row>
    <row r="50" spans="1:4" x14ac:dyDescent="0.3">
      <c r="A50" s="189" t="s">
        <v>140</v>
      </c>
      <c r="B50" s="190" t="s">
        <v>347</v>
      </c>
      <c r="C50" s="190" t="s">
        <v>347</v>
      </c>
      <c r="D50" s="190" t="s">
        <v>347</v>
      </c>
    </row>
    <row r="51" spans="1:4" x14ac:dyDescent="0.3">
      <c r="A51" s="191" t="s">
        <v>141</v>
      </c>
      <c r="B51" s="190" t="s">
        <v>347</v>
      </c>
      <c r="C51" s="190" t="s">
        <v>347</v>
      </c>
      <c r="D51" s="190" t="s">
        <v>347</v>
      </c>
    </row>
    <row r="52" spans="1:4" x14ac:dyDescent="0.3">
      <c r="A52" s="191" t="s">
        <v>142</v>
      </c>
      <c r="B52" s="190" t="s">
        <v>347</v>
      </c>
      <c r="C52" s="190" t="s">
        <v>347</v>
      </c>
      <c r="D52" s="190" t="s">
        <v>347</v>
      </c>
    </row>
    <row r="53" spans="1:4" x14ac:dyDescent="0.3">
      <c r="A53" s="449" t="s">
        <v>128</v>
      </c>
      <c r="B53" s="190">
        <v>1950.1</v>
      </c>
      <c r="C53" s="190">
        <v>746.41</v>
      </c>
      <c r="D53" s="192">
        <v>38.275473052663969</v>
      </c>
    </row>
    <row r="54" spans="1:4" s="45" customFormat="1" ht="51" customHeight="1" x14ac:dyDescent="0.25">
      <c r="A54" s="779" t="s">
        <v>427</v>
      </c>
      <c r="B54" s="779"/>
      <c r="C54" s="779"/>
      <c r="D54" s="779"/>
    </row>
    <row r="55" spans="1:4" s="45" customFormat="1" ht="12" x14ac:dyDescent="0.25">
      <c r="A55" s="788" t="s">
        <v>144</v>
      </c>
      <c r="B55" s="788"/>
      <c r="C55" s="788"/>
      <c r="D55" s="788"/>
    </row>
    <row r="57" spans="1:4" ht="29.4" customHeight="1" x14ac:dyDescent="0.3">
      <c r="A57" s="785" t="s">
        <v>446</v>
      </c>
      <c r="B57" s="785"/>
      <c r="C57" s="785"/>
      <c r="D57" s="785"/>
    </row>
    <row r="58" spans="1:4" ht="28.8" x14ac:dyDescent="0.3">
      <c r="A58" s="792" t="s">
        <v>135</v>
      </c>
      <c r="B58" s="353" t="s">
        <v>1</v>
      </c>
      <c r="C58" s="353" t="s">
        <v>131</v>
      </c>
      <c r="D58" s="353" t="s">
        <v>100</v>
      </c>
    </row>
    <row r="59" spans="1:4" x14ac:dyDescent="0.3">
      <c r="A59" s="792"/>
      <c r="B59" s="352" t="s">
        <v>72</v>
      </c>
      <c r="C59" s="352" t="s">
        <v>6</v>
      </c>
      <c r="D59" s="352" t="s">
        <v>81</v>
      </c>
    </row>
    <row r="60" spans="1:4" x14ac:dyDescent="0.3">
      <c r="A60" s="164" t="s">
        <v>137</v>
      </c>
      <c r="B60" s="166">
        <v>904.4</v>
      </c>
      <c r="C60" s="166">
        <v>390.55</v>
      </c>
      <c r="D60" s="167">
        <v>43.183325961963703</v>
      </c>
    </row>
    <row r="61" spans="1:4" x14ac:dyDescent="0.3">
      <c r="A61" s="171" t="s">
        <v>138</v>
      </c>
      <c r="B61" s="193">
        <v>904.4</v>
      </c>
      <c r="C61" s="193">
        <v>390.55</v>
      </c>
      <c r="D61" s="194">
        <v>43.183325961963703</v>
      </c>
    </row>
    <row r="62" spans="1:4" x14ac:dyDescent="0.3">
      <c r="A62" s="498" t="s">
        <v>123</v>
      </c>
      <c r="B62" s="499">
        <v>874.4</v>
      </c>
      <c r="C62" s="499">
        <v>390.55</v>
      </c>
      <c r="D62" s="500">
        <v>44.664913083257098</v>
      </c>
    </row>
    <row r="63" spans="1:4" ht="28.8" x14ac:dyDescent="0.3">
      <c r="A63" s="183" t="s">
        <v>150</v>
      </c>
      <c r="B63" s="399">
        <v>854.01</v>
      </c>
      <c r="C63" s="399">
        <v>382.39</v>
      </c>
      <c r="D63" s="501">
        <v>44.775822297162797</v>
      </c>
    </row>
    <row r="64" spans="1:4" ht="28.8" x14ac:dyDescent="0.3">
      <c r="A64" s="183" t="s">
        <v>151</v>
      </c>
      <c r="B64" s="399">
        <v>20.39</v>
      </c>
      <c r="C64" s="399">
        <v>8.16</v>
      </c>
      <c r="D64" s="501">
        <v>40.019617459538999</v>
      </c>
    </row>
    <row r="65" spans="1:5" x14ac:dyDescent="0.3">
      <c r="A65" s="498" t="s">
        <v>152</v>
      </c>
      <c r="B65" s="499">
        <v>30</v>
      </c>
      <c r="C65" s="502" t="s">
        <v>347</v>
      </c>
      <c r="D65" s="502" t="s">
        <v>347</v>
      </c>
    </row>
    <row r="66" spans="1:5" x14ac:dyDescent="0.3">
      <c r="A66" s="183" t="s">
        <v>153</v>
      </c>
      <c r="B66" s="399">
        <v>30</v>
      </c>
      <c r="C66" s="503" t="s">
        <v>347</v>
      </c>
      <c r="D66" s="503" t="s">
        <v>347</v>
      </c>
    </row>
    <row r="67" spans="1:5" x14ac:dyDescent="0.3">
      <c r="A67" s="171" t="s">
        <v>139</v>
      </c>
      <c r="B67" s="190" t="s">
        <v>347</v>
      </c>
      <c r="C67" s="190" t="s">
        <v>347</v>
      </c>
      <c r="D67" s="190" t="s">
        <v>347</v>
      </c>
    </row>
    <row r="68" spans="1:5" x14ac:dyDescent="0.3">
      <c r="A68" s="189" t="s">
        <v>140</v>
      </c>
      <c r="B68" s="190" t="s">
        <v>347</v>
      </c>
      <c r="C68" s="190" t="s">
        <v>347</v>
      </c>
      <c r="D68" s="190" t="s">
        <v>347</v>
      </c>
    </row>
    <row r="69" spans="1:5" x14ac:dyDescent="0.3">
      <c r="A69" s="191" t="s">
        <v>141</v>
      </c>
      <c r="B69" s="190" t="s">
        <v>347</v>
      </c>
      <c r="C69" s="190" t="s">
        <v>347</v>
      </c>
      <c r="D69" s="190" t="s">
        <v>347</v>
      </c>
    </row>
    <row r="70" spans="1:5" x14ac:dyDescent="0.3">
      <c r="A70" s="191" t="s">
        <v>142</v>
      </c>
      <c r="B70" s="190" t="s">
        <v>347</v>
      </c>
      <c r="C70" s="190" t="s">
        <v>347</v>
      </c>
      <c r="D70" s="190" t="s">
        <v>347</v>
      </c>
    </row>
    <row r="71" spans="1:5" x14ac:dyDescent="0.3">
      <c r="A71" s="449" t="s">
        <v>128</v>
      </c>
      <c r="B71" s="190">
        <v>904.4</v>
      </c>
      <c r="C71" s="190">
        <v>390.55</v>
      </c>
      <c r="D71" s="192">
        <v>43.183325961963739</v>
      </c>
    </row>
    <row r="72" spans="1:5" s="45" customFormat="1" ht="50.4" customHeight="1" x14ac:dyDescent="0.25">
      <c r="A72" s="778" t="s">
        <v>428</v>
      </c>
      <c r="B72" s="779"/>
      <c r="C72" s="779"/>
      <c r="D72" s="779"/>
    </row>
    <row r="73" spans="1:5" s="45" customFormat="1" ht="12" x14ac:dyDescent="0.25">
      <c r="A73" s="788" t="s">
        <v>144</v>
      </c>
      <c r="B73" s="788"/>
      <c r="C73" s="788"/>
      <c r="D73" s="788"/>
    </row>
    <row r="74" spans="1:5" x14ac:dyDescent="0.3">
      <c r="A74" s="49"/>
    </row>
    <row r="75" spans="1:5" ht="33" customHeight="1" x14ac:dyDescent="0.3">
      <c r="A75" s="783" t="s">
        <v>447</v>
      </c>
      <c r="B75" s="783"/>
      <c r="C75" s="783"/>
      <c r="D75" s="783"/>
      <c r="E75" s="783"/>
    </row>
    <row r="76" spans="1:5" ht="43.2" x14ac:dyDescent="0.3">
      <c r="A76" s="791" t="s">
        <v>122</v>
      </c>
      <c r="B76" s="338" t="s">
        <v>1</v>
      </c>
      <c r="C76" s="338" t="s">
        <v>145</v>
      </c>
      <c r="D76" s="50" t="s">
        <v>131</v>
      </c>
      <c r="E76" s="50" t="s">
        <v>100</v>
      </c>
    </row>
    <row r="77" spans="1:5" x14ac:dyDescent="0.3">
      <c r="A77" s="791"/>
      <c r="B77" s="354" t="s">
        <v>72</v>
      </c>
      <c r="C77" s="454" t="s">
        <v>6</v>
      </c>
      <c r="D77" s="454" t="s">
        <v>146</v>
      </c>
      <c r="E77" s="454" t="s">
        <v>147</v>
      </c>
    </row>
    <row r="78" spans="1:5" x14ac:dyDescent="0.3">
      <c r="A78" s="92" t="s">
        <v>2</v>
      </c>
      <c r="B78" s="484">
        <v>2721.5890752150003</v>
      </c>
      <c r="C78" s="484">
        <v>2721.5890752150003</v>
      </c>
      <c r="D78" s="484">
        <v>1103.3658635536196</v>
      </c>
      <c r="E78" s="494">
        <v>40.541236500460883</v>
      </c>
    </row>
    <row r="79" spans="1:5" x14ac:dyDescent="0.3">
      <c r="A79" s="74" t="s">
        <v>123</v>
      </c>
      <c r="B79" s="504">
        <v>2309.8500537250002</v>
      </c>
      <c r="C79" s="504">
        <v>2309.8500537250002</v>
      </c>
      <c r="D79" s="504">
        <v>1010.6868780636197</v>
      </c>
      <c r="E79" s="505">
        <v>43.755518953870038</v>
      </c>
    </row>
    <row r="80" spans="1:5" ht="28.8" x14ac:dyDescent="0.3">
      <c r="A80" s="472" t="s">
        <v>150</v>
      </c>
      <c r="B80" s="473">
        <v>2268.050053725</v>
      </c>
      <c r="C80" s="486">
        <v>2268.050053725</v>
      </c>
      <c r="D80" s="473">
        <v>993.96687806361967</v>
      </c>
      <c r="E80" s="506">
        <v>43.824732899132819</v>
      </c>
    </row>
    <row r="81" spans="1:5" ht="28.8" x14ac:dyDescent="0.3">
      <c r="A81" s="507" t="s">
        <v>151</v>
      </c>
      <c r="B81" s="476">
        <v>41.8</v>
      </c>
      <c r="C81" s="488">
        <v>41.8</v>
      </c>
      <c r="D81" s="476">
        <v>16.72</v>
      </c>
      <c r="E81" s="508">
        <v>40</v>
      </c>
    </row>
    <row r="82" spans="1:5" x14ac:dyDescent="0.3">
      <c r="A82" s="74" t="s">
        <v>152</v>
      </c>
      <c r="B82" s="509">
        <v>411.73902149000014</v>
      </c>
      <c r="C82" s="509">
        <v>411.73902149000014</v>
      </c>
      <c r="D82" s="509">
        <v>92.678985490000002</v>
      </c>
      <c r="E82" s="510">
        <v>22.509157658803755</v>
      </c>
    </row>
    <row r="83" spans="1:5" x14ac:dyDescent="0.3">
      <c r="A83" s="511" t="s">
        <v>153</v>
      </c>
      <c r="B83" s="512">
        <v>411.73902149000014</v>
      </c>
      <c r="C83" s="513">
        <v>411.73902149000014</v>
      </c>
      <c r="D83" s="512">
        <v>92.678985490000002</v>
      </c>
      <c r="E83" s="514">
        <v>22.509157658803755</v>
      </c>
    </row>
    <row r="84" spans="1:5" x14ac:dyDescent="0.3">
      <c r="A84" s="92" t="s">
        <v>4</v>
      </c>
      <c r="B84" s="484">
        <v>132.9</v>
      </c>
      <c r="C84" s="484">
        <v>132.9</v>
      </c>
      <c r="D84" s="484">
        <v>33.6</v>
      </c>
      <c r="E84" s="494">
        <v>25.282167042889391</v>
      </c>
    </row>
    <row r="85" spans="1:5" x14ac:dyDescent="0.3">
      <c r="A85" s="74" t="s">
        <v>154</v>
      </c>
      <c r="B85" s="515">
        <v>132.9</v>
      </c>
      <c r="C85" s="516">
        <v>132.9</v>
      </c>
      <c r="D85" s="515">
        <v>33.6</v>
      </c>
      <c r="E85" s="517">
        <v>25.282167042889391</v>
      </c>
    </row>
    <row r="86" spans="1:5" ht="28.8" x14ac:dyDescent="0.3">
      <c r="A86" s="518" t="s">
        <v>155</v>
      </c>
      <c r="B86" s="512">
        <v>132.9</v>
      </c>
      <c r="C86" s="513">
        <v>132.9</v>
      </c>
      <c r="D86" s="512">
        <v>33.6</v>
      </c>
      <c r="E86" s="514">
        <v>25.282167042889391</v>
      </c>
    </row>
    <row r="87" spans="1:5" x14ac:dyDescent="0.3">
      <c r="A87" s="92" t="s">
        <v>128</v>
      </c>
      <c r="B87" s="484">
        <v>2855</v>
      </c>
      <c r="C87" s="484">
        <v>2855</v>
      </c>
      <c r="D87" s="484">
        <v>1136.9658635536196</v>
      </c>
      <c r="E87" s="494">
        <v>39.830801015343987</v>
      </c>
    </row>
    <row r="88" spans="1:5" s="45" customFormat="1" ht="33.6" customHeight="1" x14ac:dyDescent="0.25">
      <c r="A88" s="779" t="s">
        <v>351</v>
      </c>
      <c r="B88" s="779"/>
      <c r="C88" s="779"/>
      <c r="D88" s="779"/>
      <c r="E88" s="779"/>
    </row>
    <row r="89" spans="1:5" s="45" customFormat="1" ht="12" x14ac:dyDescent="0.25">
      <c r="A89" s="788" t="s">
        <v>156</v>
      </c>
      <c r="B89" s="788"/>
      <c r="C89" s="788"/>
      <c r="D89" s="788"/>
      <c r="E89" s="788"/>
    </row>
  </sheetData>
  <mergeCells count="17">
    <mergeCell ref="A73:D73"/>
    <mergeCell ref="A75:E75"/>
    <mergeCell ref="A76:A77"/>
    <mergeCell ref="A88:E88"/>
    <mergeCell ref="A89:E89"/>
    <mergeCell ref="A72:D72"/>
    <mergeCell ref="A13:C13"/>
    <mergeCell ref="A16:D16"/>
    <mergeCell ref="A17:A18"/>
    <mergeCell ref="A34:D34"/>
    <mergeCell ref="A35:D35"/>
    <mergeCell ref="A37:D37"/>
    <mergeCell ref="A38:A39"/>
    <mergeCell ref="A54:D54"/>
    <mergeCell ref="A55:D55"/>
    <mergeCell ref="A57:D57"/>
    <mergeCell ref="A58:A59"/>
  </mergeCells>
  <pageMargins left="0.70866141732283472" right="0.70866141732283472" top="1.1811023622047245" bottom="0.55118110236220474" header="0.31496062992125984" footer="0.31496062992125984"/>
  <pageSetup paperSize="9" scale="75" fitToHeight="0" orientation="portrait" horizont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rowBreaks count="1" manualBreakCount="1">
    <brk id="55" max="4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EDA70-02D8-4961-84C1-3C7CBF38A8AC}">
  <dimension ref="A1:E114"/>
  <sheetViews>
    <sheetView topLeftCell="A68" zoomScale="90" zoomScaleNormal="90" workbookViewId="0">
      <selection activeCell="A68" sqref="A1:XFD1048576"/>
    </sheetView>
  </sheetViews>
  <sheetFormatPr defaultColWidth="8.88671875" defaultRowHeight="14.4" x14ac:dyDescent="0.3"/>
  <cols>
    <col min="1" max="1" width="37.88671875" style="52" customWidth="1"/>
    <col min="2" max="2" width="25.109375" style="52" customWidth="1"/>
    <col min="3" max="3" width="22.5546875" style="52" customWidth="1"/>
    <col min="4" max="4" width="19" style="52" customWidth="1"/>
    <col min="5" max="5" width="12.44140625" style="52" customWidth="1"/>
    <col min="6" max="16384" width="8.88671875" style="52"/>
  </cols>
  <sheetData>
    <row r="1" spans="1:3" x14ac:dyDescent="0.3">
      <c r="A1" s="51" t="s">
        <v>157</v>
      </c>
    </row>
    <row r="2" spans="1:3" x14ac:dyDescent="0.3">
      <c r="A2" s="53" t="s">
        <v>122</v>
      </c>
      <c r="B2" s="54" t="s">
        <v>1</v>
      </c>
      <c r="C2" s="54" t="s">
        <v>3</v>
      </c>
    </row>
    <row r="3" spans="1:3" x14ac:dyDescent="0.3">
      <c r="A3" s="55" t="s">
        <v>2</v>
      </c>
      <c r="B3" s="519">
        <v>14336.7</v>
      </c>
      <c r="C3" s="519">
        <v>1212.5</v>
      </c>
    </row>
    <row r="4" spans="1:3" x14ac:dyDescent="0.3">
      <c r="A4" s="520" t="s">
        <v>123</v>
      </c>
      <c r="B4" s="521">
        <v>6143.2</v>
      </c>
      <c r="C4" s="521">
        <v>0</v>
      </c>
    </row>
    <row r="5" spans="1:3" x14ac:dyDescent="0.3">
      <c r="A5" s="522" t="s">
        <v>158</v>
      </c>
      <c r="B5" s="523">
        <v>900</v>
      </c>
      <c r="C5" s="523"/>
    </row>
    <row r="6" spans="1:3" ht="28.8" x14ac:dyDescent="0.3">
      <c r="A6" s="524" t="s">
        <v>159</v>
      </c>
      <c r="B6" s="71">
        <v>1000</v>
      </c>
      <c r="C6" s="71"/>
    </row>
    <row r="7" spans="1:3" ht="28.8" x14ac:dyDescent="0.3">
      <c r="A7" s="524" t="s">
        <v>160</v>
      </c>
      <c r="B7" s="71">
        <v>155</v>
      </c>
      <c r="C7" s="71"/>
    </row>
    <row r="8" spans="1:3" x14ac:dyDescent="0.3">
      <c r="A8" s="524" t="s">
        <v>161</v>
      </c>
      <c r="B8" s="71">
        <v>646</v>
      </c>
      <c r="C8" s="71"/>
    </row>
    <row r="9" spans="1:3" x14ac:dyDescent="0.3">
      <c r="A9" s="524" t="s">
        <v>162</v>
      </c>
      <c r="B9" s="71">
        <v>2013</v>
      </c>
      <c r="C9" s="71"/>
    </row>
    <row r="10" spans="1:3" x14ac:dyDescent="0.3">
      <c r="A10" s="524" t="s">
        <v>163</v>
      </c>
      <c r="B10" s="71">
        <v>623</v>
      </c>
      <c r="C10" s="71"/>
    </row>
    <row r="11" spans="1:3" ht="28.8" x14ac:dyDescent="0.3">
      <c r="A11" s="524" t="s">
        <v>164</v>
      </c>
      <c r="B11" s="71">
        <v>611.20000000000005</v>
      </c>
      <c r="C11" s="71"/>
    </row>
    <row r="12" spans="1:3" x14ac:dyDescent="0.3">
      <c r="A12" s="525" t="s">
        <v>165</v>
      </c>
      <c r="B12" s="71">
        <v>195</v>
      </c>
      <c r="C12" s="71"/>
    </row>
    <row r="13" spans="1:3" x14ac:dyDescent="0.3">
      <c r="A13" s="520" t="s">
        <v>166</v>
      </c>
      <c r="B13" s="521">
        <v>8193.5</v>
      </c>
      <c r="C13" s="521">
        <v>1212.5</v>
      </c>
    </row>
    <row r="14" spans="1:3" x14ac:dyDescent="0.3">
      <c r="A14" s="526" t="s">
        <v>167</v>
      </c>
      <c r="B14" s="71">
        <v>6706.5</v>
      </c>
      <c r="C14" s="71">
        <v>1212.5</v>
      </c>
    </row>
    <row r="15" spans="1:3" x14ac:dyDescent="0.3">
      <c r="A15" s="527" t="s">
        <v>168</v>
      </c>
      <c r="B15" s="71">
        <v>1487</v>
      </c>
      <c r="C15" s="71"/>
    </row>
    <row r="16" spans="1:3" x14ac:dyDescent="0.3">
      <c r="A16" s="56" t="s">
        <v>4</v>
      </c>
      <c r="B16" s="519">
        <v>1400</v>
      </c>
      <c r="C16" s="519"/>
    </row>
    <row r="17" spans="1:5" x14ac:dyDescent="0.3">
      <c r="A17" s="520" t="s">
        <v>123</v>
      </c>
      <c r="B17" s="521">
        <v>600</v>
      </c>
      <c r="C17" s="521">
        <v>0</v>
      </c>
    </row>
    <row r="18" spans="1:5" x14ac:dyDescent="0.3">
      <c r="A18" s="526" t="s">
        <v>162</v>
      </c>
      <c r="B18" s="523">
        <v>350</v>
      </c>
      <c r="C18" s="523">
        <v>0</v>
      </c>
    </row>
    <row r="19" spans="1:5" x14ac:dyDescent="0.3">
      <c r="A19" s="527" t="s">
        <v>165</v>
      </c>
      <c r="B19" s="528">
        <v>250</v>
      </c>
      <c r="C19" s="528">
        <v>0</v>
      </c>
    </row>
    <row r="20" spans="1:5" x14ac:dyDescent="0.3">
      <c r="A20" s="520" t="s">
        <v>166</v>
      </c>
      <c r="B20" s="529">
        <v>800</v>
      </c>
      <c r="C20" s="530"/>
    </row>
    <row r="21" spans="1:5" x14ac:dyDescent="0.3">
      <c r="A21" s="531" t="s">
        <v>169</v>
      </c>
      <c r="B21" s="523">
        <v>800</v>
      </c>
      <c r="C21" s="523"/>
    </row>
    <row r="22" spans="1:5" x14ac:dyDescent="0.3">
      <c r="A22" s="56" t="s">
        <v>128</v>
      </c>
      <c r="B22" s="519">
        <v>15736.7</v>
      </c>
      <c r="C22" s="519">
        <v>1212.5</v>
      </c>
    </row>
    <row r="23" spans="1:5" s="57" customFormat="1" ht="23.4" customHeight="1" x14ac:dyDescent="0.25">
      <c r="A23" s="794" t="s">
        <v>358</v>
      </c>
      <c r="B23" s="794"/>
      <c r="C23" s="794"/>
    </row>
    <row r="24" spans="1:5" s="57" customFormat="1" x14ac:dyDescent="0.3">
      <c r="A24" s="58" t="s">
        <v>170</v>
      </c>
      <c r="E24" s="52"/>
    </row>
    <row r="26" spans="1:5" ht="27" customHeight="1" x14ac:dyDescent="0.3">
      <c r="A26" s="795" t="s">
        <v>368</v>
      </c>
      <c r="B26" s="795"/>
      <c r="C26" s="795"/>
      <c r="D26" s="795"/>
    </row>
    <row r="27" spans="1:5" x14ac:dyDescent="0.3">
      <c r="A27" s="796" t="s">
        <v>171</v>
      </c>
      <c r="B27" s="298" t="s">
        <v>1</v>
      </c>
      <c r="C27" s="298" t="s">
        <v>172</v>
      </c>
      <c r="D27" s="298" t="s">
        <v>100</v>
      </c>
    </row>
    <row r="28" spans="1:5" x14ac:dyDescent="0.3">
      <c r="A28" s="797"/>
      <c r="B28" s="299" t="s">
        <v>72</v>
      </c>
      <c r="C28" s="299" t="s">
        <v>6</v>
      </c>
      <c r="D28" s="299" t="s">
        <v>81</v>
      </c>
    </row>
    <row r="29" spans="1:5" x14ac:dyDescent="0.3">
      <c r="A29" s="300" t="s">
        <v>2</v>
      </c>
      <c r="B29" s="301">
        <v>14336.7</v>
      </c>
      <c r="C29" s="302"/>
      <c r="D29" s="532"/>
    </row>
    <row r="30" spans="1:5" x14ac:dyDescent="0.3">
      <c r="A30" s="533" t="s">
        <v>173</v>
      </c>
      <c r="B30" s="305">
        <v>9508</v>
      </c>
      <c r="C30" s="305">
        <v>4112</v>
      </c>
      <c r="D30" s="306">
        <v>43.247791333613797</v>
      </c>
    </row>
    <row r="31" spans="1:5" x14ac:dyDescent="0.3">
      <c r="A31" s="307" t="s">
        <v>174</v>
      </c>
      <c r="B31" s="308">
        <v>9508</v>
      </c>
      <c r="C31" s="308">
        <v>4112</v>
      </c>
      <c r="D31" s="309">
        <v>43.247791333613797</v>
      </c>
    </row>
    <row r="32" spans="1:5" x14ac:dyDescent="0.3">
      <c r="A32" s="310" t="s">
        <v>175</v>
      </c>
      <c r="B32" s="311"/>
      <c r="C32" s="311"/>
      <c r="D32" s="312">
        <v>0</v>
      </c>
    </row>
    <row r="33" spans="1:5" x14ac:dyDescent="0.3">
      <c r="A33" s="313" t="s">
        <v>176</v>
      </c>
      <c r="B33" s="314">
        <v>4828</v>
      </c>
      <c r="C33" s="315"/>
      <c r="D33" s="316">
        <v>0</v>
      </c>
    </row>
    <row r="34" spans="1:5" x14ac:dyDescent="0.3">
      <c r="A34" s="300" t="s">
        <v>4</v>
      </c>
      <c r="B34" s="301">
        <v>1400</v>
      </c>
      <c r="C34" s="302"/>
      <c r="D34" s="303">
        <v>0</v>
      </c>
    </row>
    <row r="35" spans="1:5" x14ac:dyDescent="0.3">
      <c r="A35" s="533" t="s">
        <v>173</v>
      </c>
      <c r="B35" s="305">
        <v>267</v>
      </c>
      <c r="C35" s="305">
        <v>103</v>
      </c>
      <c r="D35" s="306">
        <v>38.576779026217231</v>
      </c>
    </row>
    <row r="36" spans="1:5" x14ac:dyDescent="0.3">
      <c r="A36" s="307" t="s">
        <v>174</v>
      </c>
      <c r="B36" s="308">
        <v>267</v>
      </c>
      <c r="C36" s="308">
        <v>103</v>
      </c>
      <c r="D36" s="309">
        <v>38.576779026217231</v>
      </c>
    </row>
    <row r="37" spans="1:5" x14ac:dyDescent="0.3">
      <c r="A37" s="310" t="s">
        <v>175</v>
      </c>
      <c r="B37" s="311"/>
      <c r="C37" s="311"/>
      <c r="D37" s="312">
        <v>0</v>
      </c>
    </row>
    <row r="38" spans="1:5" x14ac:dyDescent="0.3">
      <c r="A38" s="313" t="s">
        <v>176</v>
      </c>
      <c r="B38" s="314">
        <v>1133</v>
      </c>
      <c r="C38" s="315"/>
      <c r="D38" s="316">
        <v>0</v>
      </c>
      <c r="E38" s="203"/>
    </row>
    <row r="39" spans="1:5" x14ac:dyDescent="0.3">
      <c r="A39" s="300" t="s">
        <v>128</v>
      </c>
      <c r="B39" s="301">
        <v>15736.7</v>
      </c>
      <c r="C39" s="302"/>
      <c r="D39" s="303">
        <v>0</v>
      </c>
    </row>
    <row r="40" spans="1:5" x14ac:dyDescent="0.3">
      <c r="A40" s="533" t="s">
        <v>173</v>
      </c>
      <c r="B40" s="305">
        <v>9775</v>
      </c>
      <c r="C40" s="305">
        <v>4216</v>
      </c>
      <c r="D40" s="306">
        <v>43.130434782608695</v>
      </c>
    </row>
    <row r="41" spans="1:5" x14ac:dyDescent="0.3">
      <c r="A41" s="307" t="s">
        <v>174</v>
      </c>
      <c r="B41" s="308">
        <v>9775</v>
      </c>
      <c r="C41" s="308">
        <v>4215</v>
      </c>
      <c r="D41" s="309">
        <v>43.120204603580561</v>
      </c>
    </row>
    <row r="42" spans="1:5" x14ac:dyDescent="0.3">
      <c r="A42" s="310" t="s">
        <v>175</v>
      </c>
      <c r="B42" s="311">
        <v>0</v>
      </c>
      <c r="C42" s="311">
        <v>0</v>
      </c>
      <c r="D42" s="312">
        <v>0</v>
      </c>
    </row>
    <row r="43" spans="1:5" x14ac:dyDescent="0.3">
      <c r="A43" s="313" t="s">
        <v>176</v>
      </c>
      <c r="B43" s="314">
        <v>5961</v>
      </c>
      <c r="C43" s="315"/>
      <c r="D43" s="316">
        <v>0</v>
      </c>
    </row>
    <row r="44" spans="1:5" s="57" customFormat="1" ht="40.200000000000003" customHeight="1" x14ac:dyDescent="0.25">
      <c r="A44" s="794" t="s">
        <v>359</v>
      </c>
      <c r="B44" s="794"/>
      <c r="C44" s="794"/>
      <c r="D44" s="794"/>
    </row>
    <row r="45" spans="1:5" s="57" customFormat="1" ht="12" x14ac:dyDescent="0.25">
      <c r="A45" s="798" t="s">
        <v>177</v>
      </c>
      <c r="B45" s="798"/>
      <c r="C45" s="798"/>
      <c r="D45" s="798"/>
    </row>
    <row r="47" spans="1:5" ht="29.4" customHeight="1" x14ac:dyDescent="0.3">
      <c r="A47" s="793" t="s">
        <v>367</v>
      </c>
      <c r="B47" s="793"/>
      <c r="C47" s="793"/>
      <c r="D47" s="793"/>
    </row>
    <row r="48" spans="1:5" x14ac:dyDescent="0.3">
      <c r="A48" s="802" t="s">
        <v>135</v>
      </c>
      <c r="B48" s="317" t="s">
        <v>1</v>
      </c>
      <c r="C48" s="318" t="s">
        <v>136</v>
      </c>
      <c r="D48" s="318" t="s">
        <v>100</v>
      </c>
    </row>
    <row r="49" spans="1:4" x14ac:dyDescent="0.3">
      <c r="A49" s="802"/>
      <c r="B49" s="319" t="s">
        <v>72</v>
      </c>
      <c r="C49" s="319" t="s">
        <v>6</v>
      </c>
      <c r="D49" s="319" t="s">
        <v>81</v>
      </c>
    </row>
    <row r="50" spans="1:4" x14ac:dyDescent="0.3">
      <c r="A50" s="164" t="s">
        <v>349</v>
      </c>
      <c r="B50" s="166">
        <v>7739.79</v>
      </c>
      <c r="C50" s="166">
        <v>3550.3780000000002</v>
      </c>
      <c r="D50" s="167">
        <v>45.8717613785387</v>
      </c>
    </row>
    <row r="51" spans="1:4" x14ac:dyDescent="0.3">
      <c r="A51" s="168" t="s">
        <v>138</v>
      </c>
      <c r="B51" s="195">
        <v>7722.89</v>
      </c>
      <c r="C51" s="195">
        <v>3547.078</v>
      </c>
      <c r="D51" s="180">
        <v>45.929412434982197</v>
      </c>
    </row>
    <row r="52" spans="1:4" x14ac:dyDescent="0.3">
      <c r="A52" s="358" t="s">
        <v>123</v>
      </c>
      <c r="B52" s="293">
        <v>2670.9</v>
      </c>
      <c r="C52" s="293">
        <v>1058.4280000000001</v>
      </c>
      <c r="D52" s="495">
        <v>39.628140327230497</v>
      </c>
    </row>
    <row r="53" spans="1:4" x14ac:dyDescent="0.3">
      <c r="A53" s="165" t="s">
        <v>158</v>
      </c>
      <c r="B53" s="395">
        <v>900</v>
      </c>
      <c r="C53" s="395">
        <v>351</v>
      </c>
      <c r="D53" s="321">
        <v>39</v>
      </c>
    </row>
    <row r="54" spans="1:4" ht="28.8" x14ac:dyDescent="0.3">
      <c r="A54" s="165" t="s">
        <v>159</v>
      </c>
      <c r="B54" s="402">
        <v>590</v>
      </c>
      <c r="C54" s="402">
        <v>238.7</v>
      </c>
      <c r="D54" s="534">
        <v>40.457627118644098</v>
      </c>
    </row>
    <row r="55" spans="1:4" x14ac:dyDescent="0.3">
      <c r="A55" s="165" t="s">
        <v>161</v>
      </c>
      <c r="B55" s="402">
        <v>47</v>
      </c>
      <c r="C55" s="402">
        <v>14.1</v>
      </c>
      <c r="D55" s="534">
        <v>30</v>
      </c>
    </row>
    <row r="56" spans="1:4" x14ac:dyDescent="0.3">
      <c r="A56" s="165" t="s">
        <v>162</v>
      </c>
      <c r="B56" s="402">
        <v>1078.9000000000001</v>
      </c>
      <c r="C56" s="402">
        <v>430.428</v>
      </c>
      <c r="D56" s="534">
        <v>39.895078320511601</v>
      </c>
    </row>
    <row r="57" spans="1:4" x14ac:dyDescent="0.3">
      <c r="A57" s="165" t="s">
        <v>165</v>
      </c>
      <c r="B57" s="402">
        <v>55</v>
      </c>
      <c r="C57" s="402">
        <v>24.2</v>
      </c>
      <c r="D57" s="534">
        <v>44</v>
      </c>
    </row>
    <row r="58" spans="1:4" x14ac:dyDescent="0.3">
      <c r="A58" s="358" t="s">
        <v>166</v>
      </c>
      <c r="B58" s="293">
        <v>5051.99</v>
      </c>
      <c r="C58" s="293">
        <v>2488.65</v>
      </c>
      <c r="D58" s="495">
        <v>49.2607863435993</v>
      </c>
    </row>
    <row r="59" spans="1:4" x14ac:dyDescent="0.3">
      <c r="A59" s="165" t="s">
        <v>167</v>
      </c>
      <c r="B59" s="402">
        <v>5051.99</v>
      </c>
      <c r="C59" s="402">
        <v>2488.65</v>
      </c>
      <c r="D59" s="534">
        <v>49.2607863435993</v>
      </c>
    </row>
    <row r="60" spans="1:4" x14ac:dyDescent="0.3">
      <c r="A60" s="191" t="s">
        <v>139</v>
      </c>
      <c r="B60" s="219">
        <v>16.899999999999999</v>
      </c>
      <c r="C60" s="219">
        <v>3.3</v>
      </c>
      <c r="D60" s="535">
        <v>19.526627218934902</v>
      </c>
    </row>
    <row r="61" spans="1:4" x14ac:dyDescent="0.3">
      <c r="A61" s="358" t="s">
        <v>123</v>
      </c>
      <c r="B61" s="293">
        <v>16.899999999999999</v>
      </c>
      <c r="C61" s="293">
        <v>3.3</v>
      </c>
      <c r="D61" s="294">
        <v>19.526627218934902</v>
      </c>
    </row>
    <row r="62" spans="1:4" x14ac:dyDescent="0.3">
      <c r="A62" s="165" t="s">
        <v>162</v>
      </c>
      <c r="B62" s="322">
        <v>16.899999999999999</v>
      </c>
      <c r="C62" s="322">
        <v>3.3</v>
      </c>
      <c r="D62" s="323">
        <v>19.526627218934902</v>
      </c>
    </row>
    <row r="63" spans="1:4" x14ac:dyDescent="0.3">
      <c r="A63" s="189" t="s">
        <v>140</v>
      </c>
      <c r="B63" s="190" t="s">
        <v>347</v>
      </c>
      <c r="C63" s="190" t="s">
        <v>347</v>
      </c>
      <c r="D63" s="190" t="s">
        <v>347</v>
      </c>
    </row>
    <row r="64" spans="1:4" x14ac:dyDescent="0.3">
      <c r="A64" s="191" t="s">
        <v>141</v>
      </c>
      <c r="B64" s="190" t="s">
        <v>347</v>
      </c>
      <c r="C64" s="190" t="s">
        <v>347</v>
      </c>
      <c r="D64" s="190" t="s">
        <v>347</v>
      </c>
    </row>
    <row r="65" spans="1:4" x14ac:dyDescent="0.3">
      <c r="A65" s="191" t="s">
        <v>142</v>
      </c>
      <c r="B65" s="190" t="s">
        <v>347</v>
      </c>
      <c r="C65" s="190" t="s">
        <v>347</v>
      </c>
      <c r="D65" s="190" t="s">
        <v>347</v>
      </c>
    </row>
    <row r="66" spans="1:4" x14ac:dyDescent="0.3">
      <c r="A66" s="189" t="s">
        <v>128</v>
      </c>
      <c r="B66" s="166">
        <v>7739.79</v>
      </c>
      <c r="C66" s="166">
        <v>3550.3780000000002</v>
      </c>
      <c r="D66" s="167">
        <v>45.8717613785387</v>
      </c>
    </row>
    <row r="67" spans="1:4" s="57" customFormat="1" ht="52.2" customHeight="1" x14ac:dyDescent="0.25">
      <c r="A67" s="801" t="s">
        <v>429</v>
      </c>
      <c r="B67" s="801"/>
      <c r="C67" s="801"/>
      <c r="D67" s="801"/>
    </row>
    <row r="68" spans="1:4" s="57" customFormat="1" ht="12" x14ac:dyDescent="0.25">
      <c r="A68" s="799" t="s">
        <v>178</v>
      </c>
      <c r="B68" s="799"/>
      <c r="C68" s="799"/>
      <c r="D68" s="799"/>
    </row>
    <row r="69" spans="1:4" x14ac:dyDescent="0.3">
      <c r="A69" s="65"/>
      <c r="B69" s="65"/>
      <c r="C69" s="65"/>
      <c r="D69" s="65"/>
    </row>
    <row r="70" spans="1:4" ht="27" customHeight="1" x14ac:dyDescent="0.3">
      <c r="A70" s="793" t="s">
        <v>352</v>
      </c>
      <c r="B70" s="793"/>
      <c r="C70" s="793"/>
      <c r="D70" s="793"/>
    </row>
    <row r="71" spans="1:4" x14ac:dyDescent="0.3">
      <c r="A71" s="803" t="s">
        <v>135</v>
      </c>
      <c r="B71" s="324" t="s">
        <v>1</v>
      </c>
      <c r="C71" s="325" t="s">
        <v>136</v>
      </c>
      <c r="D71" s="325" t="s">
        <v>100</v>
      </c>
    </row>
    <row r="72" spans="1:4" x14ac:dyDescent="0.3">
      <c r="A72" s="804"/>
      <c r="B72" s="319" t="s">
        <v>72</v>
      </c>
      <c r="C72" s="319" t="s">
        <v>6</v>
      </c>
      <c r="D72" s="319" t="s">
        <v>81</v>
      </c>
    </row>
    <row r="73" spans="1:4" x14ac:dyDescent="0.3">
      <c r="A73" s="164" t="s">
        <v>137</v>
      </c>
      <c r="B73" s="166">
        <v>2035.5</v>
      </c>
      <c r="C73" s="166">
        <v>665.34199999999998</v>
      </c>
      <c r="D73" s="167">
        <v>32.686907393760698</v>
      </c>
    </row>
    <row r="74" spans="1:4" x14ac:dyDescent="0.3">
      <c r="A74" s="171" t="s">
        <v>138</v>
      </c>
      <c r="B74" s="193">
        <v>1785.5</v>
      </c>
      <c r="C74" s="193">
        <v>565.34199999999998</v>
      </c>
      <c r="D74" s="194">
        <v>31.662951554186499</v>
      </c>
    </row>
    <row r="75" spans="1:4" x14ac:dyDescent="0.3">
      <c r="A75" s="498" t="s">
        <v>123</v>
      </c>
      <c r="B75" s="499">
        <v>1785.5</v>
      </c>
      <c r="C75" s="499">
        <v>565.34199999999998</v>
      </c>
      <c r="D75" s="500">
        <v>31.662951554186499</v>
      </c>
    </row>
    <row r="76" spans="1:4" ht="28.8" x14ac:dyDescent="0.3">
      <c r="A76" s="165" t="s">
        <v>159</v>
      </c>
      <c r="B76" s="399">
        <v>397</v>
      </c>
      <c r="C76" s="399">
        <v>96.88</v>
      </c>
      <c r="D76" s="501">
        <v>24.403022670025202</v>
      </c>
    </row>
    <row r="77" spans="1:4" ht="28.8" x14ac:dyDescent="0.3">
      <c r="A77" s="165" t="s">
        <v>160</v>
      </c>
      <c r="B77" s="399">
        <v>140</v>
      </c>
      <c r="C77" s="399">
        <v>47.6</v>
      </c>
      <c r="D77" s="501">
        <v>34</v>
      </c>
    </row>
    <row r="78" spans="1:4" x14ac:dyDescent="0.3">
      <c r="A78" s="165" t="s">
        <v>161</v>
      </c>
      <c r="B78" s="399">
        <v>525.29999999999995</v>
      </c>
      <c r="C78" s="399">
        <v>178.6</v>
      </c>
      <c r="D78" s="501">
        <v>33.999619265181799</v>
      </c>
    </row>
    <row r="79" spans="1:4" x14ac:dyDescent="0.3">
      <c r="A79" s="165" t="s">
        <v>162</v>
      </c>
      <c r="B79" s="399">
        <v>591.20000000000005</v>
      </c>
      <c r="C79" s="399">
        <v>190.78200000000001</v>
      </c>
      <c r="D79" s="501">
        <v>32.270297699594003</v>
      </c>
    </row>
    <row r="80" spans="1:4" x14ac:dyDescent="0.3">
      <c r="A80" s="165" t="s">
        <v>165</v>
      </c>
      <c r="B80" s="399">
        <v>132</v>
      </c>
      <c r="C80" s="399">
        <v>51.48</v>
      </c>
      <c r="D80" s="501">
        <v>39</v>
      </c>
    </row>
    <row r="81" spans="1:5" x14ac:dyDescent="0.3">
      <c r="A81" s="168" t="s">
        <v>139</v>
      </c>
      <c r="B81" s="195">
        <v>250</v>
      </c>
      <c r="C81" s="195">
        <v>100</v>
      </c>
      <c r="D81" s="536">
        <v>40</v>
      </c>
    </row>
    <row r="82" spans="1:5" x14ac:dyDescent="0.3">
      <c r="A82" s="498" t="s">
        <v>123</v>
      </c>
      <c r="B82" s="499">
        <v>250</v>
      </c>
      <c r="C82" s="499">
        <v>100</v>
      </c>
      <c r="D82" s="537">
        <v>40</v>
      </c>
    </row>
    <row r="83" spans="1:5" x14ac:dyDescent="0.3">
      <c r="A83" s="165" t="s">
        <v>165</v>
      </c>
      <c r="B83" s="399">
        <v>250</v>
      </c>
      <c r="C83" s="399">
        <v>100</v>
      </c>
      <c r="D83" s="400">
        <v>40</v>
      </c>
    </row>
    <row r="84" spans="1:5" x14ac:dyDescent="0.3">
      <c r="A84" s="222" t="s">
        <v>140</v>
      </c>
      <c r="B84" s="190" t="s">
        <v>347</v>
      </c>
      <c r="C84" s="190" t="s">
        <v>347</v>
      </c>
      <c r="D84" s="190" t="s">
        <v>347</v>
      </c>
    </row>
    <row r="85" spans="1:5" x14ac:dyDescent="0.3">
      <c r="A85" s="191" t="s">
        <v>141</v>
      </c>
      <c r="B85" s="190" t="s">
        <v>347</v>
      </c>
      <c r="C85" s="190" t="s">
        <v>347</v>
      </c>
      <c r="D85" s="190" t="s">
        <v>347</v>
      </c>
    </row>
    <row r="86" spans="1:5" x14ac:dyDescent="0.3">
      <c r="A86" s="191" t="s">
        <v>142</v>
      </c>
      <c r="B86" s="190" t="s">
        <v>347</v>
      </c>
      <c r="C86" s="190" t="s">
        <v>347</v>
      </c>
      <c r="D86" s="190" t="s">
        <v>347</v>
      </c>
    </row>
    <row r="87" spans="1:5" x14ac:dyDescent="0.3">
      <c r="A87" s="189" t="s">
        <v>128</v>
      </c>
      <c r="B87" s="166">
        <v>2035.5</v>
      </c>
      <c r="C87" s="166">
        <v>665.34199999999998</v>
      </c>
      <c r="D87" s="167">
        <v>32.686907393760698</v>
      </c>
    </row>
    <row r="88" spans="1:5" ht="50.4" customHeight="1" x14ac:dyDescent="0.3">
      <c r="A88" s="801" t="s">
        <v>430</v>
      </c>
      <c r="B88" s="801"/>
      <c r="C88" s="801"/>
      <c r="D88" s="801"/>
    </row>
    <row r="89" spans="1:5" x14ac:dyDescent="0.3">
      <c r="A89" s="799" t="s">
        <v>178</v>
      </c>
      <c r="B89" s="799"/>
      <c r="C89" s="799"/>
      <c r="D89" s="799"/>
    </row>
    <row r="91" spans="1:5" ht="27" customHeight="1" x14ac:dyDescent="0.3">
      <c r="A91" s="800" t="s">
        <v>448</v>
      </c>
      <c r="B91" s="800"/>
      <c r="C91" s="800"/>
      <c r="D91" s="800"/>
      <c r="E91" s="800"/>
    </row>
    <row r="92" spans="1:5" ht="28.8" x14ac:dyDescent="0.3">
      <c r="A92" s="53" t="s">
        <v>122</v>
      </c>
      <c r="B92" s="54" t="s">
        <v>1</v>
      </c>
      <c r="C92" s="54" t="s">
        <v>180</v>
      </c>
      <c r="D92" s="54" t="s">
        <v>92</v>
      </c>
      <c r="E92" s="54" t="s">
        <v>100</v>
      </c>
    </row>
    <row r="93" spans="1:5" x14ac:dyDescent="0.3">
      <c r="A93" s="55" t="s">
        <v>2</v>
      </c>
      <c r="B93" s="519">
        <v>14336.7</v>
      </c>
      <c r="C93" s="519">
        <v>9508</v>
      </c>
      <c r="D93" s="519">
        <v>4112</v>
      </c>
      <c r="E93" s="538">
        <v>43.247791333613797</v>
      </c>
    </row>
    <row r="94" spans="1:5" x14ac:dyDescent="0.3">
      <c r="A94" s="520" t="s">
        <v>123</v>
      </c>
      <c r="B94" s="521">
        <v>6143.2</v>
      </c>
      <c r="C94" s="521">
        <v>4456</v>
      </c>
      <c r="D94" s="521">
        <v>1624</v>
      </c>
      <c r="E94" s="539">
        <v>36.445242369838418</v>
      </c>
    </row>
    <row r="95" spans="1:5" x14ac:dyDescent="0.3">
      <c r="A95" s="526" t="s">
        <v>158</v>
      </c>
      <c r="B95" s="540">
        <v>900</v>
      </c>
      <c r="C95" s="540">
        <v>900</v>
      </c>
      <c r="D95" s="540">
        <v>351</v>
      </c>
      <c r="E95" s="541">
        <v>39</v>
      </c>
    </row>
    <row r="96" spans="1:5" x14ac:dyDescent="0.3">
      <c r="A96" s="542" t="s">
        <v>159</v>
      </c>
      <c r="B96" s="71">
        <v>1000</v>
      </c>
      <c r="C96" s="71">
        <v>987</v>
      </c>
      <c r="D96" s="71">
        <v>335.58</v>
      </c>
      <c r="E96" s="72">
        <v>34</v>
      </c>
    </row>
    <row r="97" spans="1:5" x14ac:dyDescent="0.3">
      <c r="A97" s="542" t="s">
        <v>160</v>
      </c>
      <c r="B97" s="71">
        <v>155</v>
      </c>
      <c r="C97" s="71">
        <v>140</v>
      </c>
      <c r="D97" s="71">
        <v>47.6</v>
      </c>
      <c r="E97" s="72">
        <v>34</v>
      </c>
    </row>
    <row r="98" spans="1:5" x14ac:dyDescent="0.3">
      <c r="A98" s="542" t="s">
        <v>161</v>
      </c>
      <c r="B98" s="71">
        <v>646</v>
      </c>
      <c r="C98" s="71">
        <v>572.29999999999995</v>
      </c>
      <c r="D98" s="71">
        <v>192.7</v>
      </c>
      <c r="E98" s="72">
        <v>33.671151493971699</v>
      </c>
    </row>
    <row r="99" spans="1:5" x14ac:dyDescent="0.3">
      <c r="A99" s="542" t="s">
        <v>162</v>
      </c>
      <c r="B99" s="71">
        <v>2013</v>
      </c>
      <c r="C99" s="71">
        <v>1670.1000000000001</v>
      </c>
      <c r="D99" s="71">
        <v>621</v>
      </c>
      <c r="E99" s="72">
        <v>37.183402191485534</v>
      </c>
    </row>
    <row r="100" spans="1:5" x14ac:dyDescent="0.3">
      <c r="A100" s="542" t="s">
        <v>163</v>
      </c>
      <c r="B100" s="71">
        <v>623</v>
      </c>
      <c r="C100" s="71">
        <v>0</v>
      </c>
      <c r="D100" s="71">
        <v>0</v>
      </c>
      <c r="E100" s="72">
        <v>0</v>
      </c>
    </row>
    <row r="101" spans="1:5" ht="28.8" x14ac:dyDescent="0.3">
      <c r="A101" s="524" t="s">
        <v>164</v>
      </c>
      <c r="B101" s="71">
        <v>611.20000000000005</v>
      </c>
      <c r="C101" s="71">
        <v>0</v>
      </c>
      <c r="D101" s="71">
        <v>0</v>
      </c>
      <c r="E101" s="72">
        <v>0</v>
      </c>
    </row>
    <row r="102" spans="1:5" x14ac:dyDescent="0.3">
      <c r="A102" s="527" t="s">
        <v>165</v>
      </c>
      <c r="B102" s="528">
        <v>195</v>
      </c>
      <c r="C102" s="528">
        <v>187</v>
      </c>
      <c r="D102" s="528">
        <v>75.679999999999993</v>
      </c>
      <c r="E102" s="543">
        <v>40.470588235294116</v>
      </c>
    </row>
    <row r="103" spans="1:5" x14ac:dyDescent="0.3">
      <c r="A103" s="544" t="s">
        <v>166</v>
      </c>
      <c r="B103" s="545">
        <v>8193.5</v>
      </c>
      <c r="C103" s="545">
        <v>5052</v>
      </c>
      <c r="D103" s="545">
        <v>2489</v>
      </c>
      <c r="E103" s="546">
        <v>49.267616785431514</v>
      </c>
    </row>
    <row r="104" spans="1:5" x14ac:dyDescent="0.3">
      <c r="A104" s="526" t="s">
        <v>167</v>
      </c>
      <c r="B104" s="540">
        <v>6706.5</v>
      </c>
      <c r="C104" s="540">
        <v>5052</v>
      </c>
      <c r="D104" s="540">
        <v>2489</v>
      </c>
      <c r="E104" s="541">
        <v>49.267616785431514</v>
      </c>
    </row>
    <row r="105" spans="1:5" x14ac:dyDescent="0.3">
      <c r="A105" s="527" t="s">
        <v>168</v>
      </c>
      <c r="B105" s="528">
        <v>1487</v>
      </c>
      <c r="C105" s="528">
        <v>0</v>
      </c>
      <c r="D105" s="528">
        <v>0</v>
      </c>
      <c r="E105" s="543">
        <v>0</v>
      </c>
    </row>
    <row r="106" spans="1:5" x14ac:dyDescent="0.3">
      <c r="A106" s="56" t="s">
        <v>4</v>
      </c>
      <c r="B106" s="519">
        <v>1400</v>
      </c>
      <c r="C106" s="519">
        <v>267</v>
      </c>
      <c r="D106" s="519">
        <v>103</v>
      </c>
      <c r="E106" s="538">
        <v>38.576779026217231</v>
      </c>
    </row>
    <row r="107" spans="1:5" x14ac:dyDescent="0.3">
      <c r="A107" s="520" t="s">
        <v>123</v>
      </c>
      <c r="B107" s="547">
        <v>600</v>
      </c>
      <c r="C107" s="547">
        <v>267</v>
      </c>
      <c r="D107" s="547">
        <v>103</v>
      </c>
      <c r="E107" s="548">
        <v>38.576779026217231</v>
      </c>
    </row>
    <row r="108" spans="1:5" x14ac:dyDescent="0.3">
      <c r="A108" s="526" t="s">
        <v>162</v>
      </c>
      <c r="B108" s="540">
        <v>350</v>
      </c>
      <c r="C108" s="540">
        <v>17</v>
      </c>
      <c r="D108" s="540">
        <v>3</v>
      </c>
      <c r="E108" s="541">
        <v>17.647058823529413</v>
      </c>
    </row>
    <row r="109" spans="1:5" x14ac:dyDescent="0.3">
      <c r="A109" s="527" t="s">
        <v>165</v>
      </c>
      <c r="B109" s="528">
        <v>250</v>
      </c>
      <c r="C109" s="528">
        <v>250</v>
      </c>
      <c r="D109" s="528">
        <v>100</v>
      </c>
      <c r="E109" s="543">
        <v>40</v>
      </c>
    </row>
    <row r="110" spans="1:5" x14ac:dyDescent="0.3">
      <c r="A110" s="549" t="s">
        <v>166</v>
      </c>
      <c r="B110" s="529">
        <v>800</v>
      </c>
      <c r="C110" s="529">
        <v>0</v>
      </c>
      <c r="D110" s="529">
        <v>0</v>
      </c>
      <c r="E110" s="550">
        <v>0</v>
      </c>
    </row>
    <row r="111" spans="1:5" x14ac:dyDescent="0.3">
      <c r="A111" s="531" t="s">
        <v>168</v>
      </c>
      <c r="B111" s="523">
        <v>800</v>
      </c>
      <c r="C111" s="523">
        <v>0</v>
      </c>
      <c r="D111" s="523">
        <v>0</v>
      </c>
      <c r="E111" s="551">
        <v>0</v>
      </c>
    </row>
    <row r="112" spans="1:5" x14ac:dyDescent="0.3">
      <c r="A112" s="56" t="s">
        <v>128</v>
      </c>
      <c r="B112" s="519">
        <v>15736.7</v>
      </c>
      <c r="C112" s="519">
        <v>9775</v>
      </c>
      <c r="D112" s="519">
        <v>4216</v>
      </c>
      <c r="E112" s="538">
        <v>43.130434782608695</v>
      </c>
    </row>
    <row r="113" spans="1:5" s="57" customFormat="1" ht="28.2" customHeight="1" x14ac:dyDescent="0.25">
      <c r="A113" s="801" t="s">
        <v>353</v>
      </c>
      <c r="B113" s="801"/>
      <c r="C113" s="801"/>
      <c r="D113" s="801"/>
      <c r="E113" s="801"/>
    </row>
    <row r="114" spans="1:5" s="57" customFormat="1" ht="12" x14ac:dyDescent="0.25">
      <c r="A114" s="799" t="s">
        <v>182</v>
      </c>
      <c r="B114" s="799"/>
      <c r="C114" s="799"/>
      <c r="D114" s="799"/>
      <c r="E114" s="799"/>
    </row>
  </sheetData>
  <mergeCells count="16">
    <mergeCell ref="A89:D89"/>
    <mergeCell ref="A91:E91"/>
    <mergeCell ref="A113:E113"/>
    <mergeCell ref="A114:E114"/>
    <mergeCell ref="A48:A49"/>
    <mergeCell ref="A67:D67"/>
    <mergeCell ref="A68:D68"/>
    <mergeCell ref="A70:D70"/>
    <mergeCell ref="A71:A72"/>
    <mergeCell ref="A88:D88"/>
    <mergeCell ref="A47:D47"/>
    <mergeCell ref="A23:C23"/>
    <mergeCell ref="A26:D26"/>
    <mergeCell ref="A27:A28"/>
    <mergeCell ref="A44:D44"/>
    <mergeCell ref="A45:D45"/>
  </mergeCells>
  <pageMargins left="0.70866141732283472" right="0.70866141732283472" top="1.3385826771653544" bottom="0.55118110236220474" header="0.31496062992125984" footer="0.31496062992125984"/>
  <pageSetup paperSize="9" scale="63" fitToHeight="2" orientation="portrait" horizontalDpi="300" r:id="rId1"/>
  <headerFooter>
    <oddHeader>&amp;LPiano Nazionale di Ripresa e Resilienza.
Seconda relazione istruttoria sul rispetto del vincolo di destinazione alle regioni del Mezzogiorno
di almeno il 40 per cento delle risorse allocabili territorialmente&amp;R&amp;G</oddHeader>
    <oddFooter>&amp;RAggiornamento al 30 giugno 2022</oddFooter>
  </headerFooter>
  <rowBreaks count="1" manualBreakCount="1">
    <brk id="68" max="4" man="1"/>
  </row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65EEF-17DC-4BAB-B195-18EAF4435BF2}">
  <dimension ref="A1:E126"/>
  <sheetViews>
    <sheetView topLeftCell="A70" zoomScale="90" zoomScaleNormal="90" zoomScaleSheetLayoutView="100" workbookViewId="0">
      <selection activeCell="A70" sqref="A1:XFD1048576"/>
    </sheetView>
  </sheetViews>
  <sheetFormatPr defaultColWidth="8.88671875" defaultRowHeight="14.4" x14ac:dyDescent="0.3"/>
  <cols>
    <col min="1" max="1" width="60.6640625" style="408" customWidth="1"/>
    <col min="2" max="2" width="13.77734375" style="408" customWidth="1"/>
    <col min="3" max="3" width="16.33203125" style="408" customWidth="1"/>
    <col min="4" max="4" width="16.109375" style="408" customWidth="1"/>
    <col min="5" max="5" width="15.77734375" style="408" customWidth="1"/>
    <col min="6" max="16384" width="8.88671875" style="408"/>
  </cols>
  <sheetData>
    <row r="1" spans="1:3" x14ac:dyDescent="0.3">
      <c r="A1" s="43" t="s">
        <v>449</v>
      </c>
      <c r="B1" s="43"/>
      <c r="C1" s="43"/>
    </row>
    <row r="2" spans="1:3" ht="28.8" x14ac:dyDescent="0.3">
      <c r="A2" s="337" t="s">
        <v>122</v>
      </c>
      <c r="B2" s="338" t="s">
        <v>1</v>
      </c>
      <c r="C2" s="338" t="s">
        <v>3</v>
      </c>
    </row>
    <row r="3" spans="1:3" x14ac:dyDescent="0.3">
      <c r="A3" s="68" t="s">
        <v>2</v>
      </c>
      <c r="B3" s="481">
        <v>18161</v>
      </c>
      <c r="C3" s="481">
        <v>3094.9</v>
      </c>
    </row>
    <row r="4" spans="1:3" x14ac:dyDescent="0.3">
      <c r="A4" s="74" t="s">
        <v>166</v>
      </c>
      <c r="B4" s="412">
        <v>14160.999999999998</v>
      </c>
      <c r="C4" s="412">
        <v>3094.9</v>
      </c>
    </row>
    <row r="5" spans="1:3" x14ac:dyDescent="0.3">
      <c r="A5" s="478" t="s">
        <v>183</v>
      </c>
      <c r="B5" s="486">
        <v>13380.999999999998</v>
      </c>
      <c r="C5" s="486">
        <v>3094.9</v>
      </c>
    </row>
    <row r="6" spans="1:3" x14ac:dyDescent="0.3">
      <c r="A6" s="552" t="s">
        <v>184</v>
      </c>
      <c r="B6" s="488">
        <v>750</v>
      </c>
      <c r="C6" s="488">
        <v>0</v>
      </c>
    </row>
    <row r="7" spans="1:3" x14ac:dyDescent="0.3">
      <c r="A7" s="553" t="s">
        <v>185</v>
      </c>
      <c r="B7" s="490">
        <v>30</v>
      </c>
      <c r="C7" s="490">
        <v>0</v>
      </c>
    </row>
    <row r="8" spans="1:3" x14ac:dyDescent="0.3">
      <c r="A8" s="74" t="s">
        <v>186</v>
      </c>
      <c r="B8" s="412">
        <v>1250</v>
      </c>
      <c r="C8" s="412">
        <v>0</v>
      </c>
    </row>
    <row r="9" spans="1:3" x14ac:dyDescent="0.3">
      <c r="A9" s="478" t="s">
        <v>187</v>
      </c>
      <c r="B9" s="486">
        <v>1000</v>
      </c>
      <c r="C9" s="486">
        <v>0</v>
      </c>
    </row>
    <row r="10" spans="1:3" ht="28.8" x14ac:dyDescent="0.3">
      <c r="A10" s="554" t="s">
        <v>188</v>
      </c>
      <c r="B10" s="490">
        <v>250</v>
      </c>
      <c r="C10" s="490">
        <v>0</v>
      </c>
    </row>
    <row r="11" spans="1:3" x14ac:dyDescent="0.3">
      <c r="A11" s="74" t="s">
        <v>189</v>
      </c>
      <c r="B11" s="412">
        <v>2350</v>
      </c>
      <c r="C11" s="412">
        <v>0</v>
      </c>
    </row>
    <row r="12" spans="1:3" x14ac:dyDescent="0.3">
      <c r="A12" s="478" t="s">
        <v>190</v>
      </c>
      <c r="B12" s="486">
        <v>1500</v>
      </c>
      <c r="C12" s="486">
        <v>0</v>
      </c>
    </row>
    <row r="13" spans="1:3" x14ac:dyDescent="0.3">
      <c r="A13" s="552" t="s">
        <v>191</v>
      </c>
      <c r="B13" s="488">
        <v>200</v>
      </c>
      <c r="C13" s="488">
        <v>0</v>
      </c>
    </row>
    <row r="14" spans="1:3" ht="30" customHeight="1" x14ac:dyDescent="0.3">
      <c r="A14" s="475" t="s">
        <v>192</v>
      </c>
      <c r="B14" s="488">
        <v>350</v>
      </c>
      <c r="C14" s="488">
        <v>0</v>
      </c>
    </row>
    <row r="15" spans="1:3" x14ac:dyDescent="0.3">
      <c r="A15" s="553" t="s">
        <v>193</v>
      </c>
      <c r="B15" s="490">
        <v>300</v>
      </c>
      <c r="C15" s="490">
        <v>0</v>
      </c>
    </row>
    <row r="16" spans="1:3" x14ac:dyDescent="0.3">
      <c r="A16" s="74" t="s">
        <v>194</v>
      </c>
      <c r="B16" s="412">
        <v>400</v>
      </c>
      <c r="C16" s="412">
        <v>0</v>
      </c>
    </row>
    <row r="17" spans="1:4" x14ac:dyDescent="0.3">
      <c r="A17" s="555" t="s">
        <v>195</v>
      </c>
      <c r="B17" s="486">
        <v>400</v>
      </c>
      <c r="C17" s="486">
        <v>0</v>
      </c>
    </row>
    <row r="18" spans="1:4" x14ac:dyDescent="0.3">
      <c r="A18" s="68" t="s">
        <v>4</v>
      </c>
      <c r="B18" s="481">
        <v>6880</v>
      </c>
      <c r="C18" s="481">
        <v>0</v>
      </c>
    </row>
    <row r="19" spans="1:4" x14ac:dyDescent="0.3">
      <c r="A19" s="74" t="s">
        <v>123</v>
      </c>
      <c r="B19" s="412">
        <v>800</v>
      </c>
      <c r="C19" s="486">
        <v>0</v>
      </c>
    </row>
    <row r="20" spans="1:4" x14ac:dyDescent="0.3">
      <c r="A20" s="555" t="s">
        <v>165</v>
      </c>
      <c r="B20" s="486">
        <v>800</v>
      </c>
      <c r="C20" s="486">
        <v>0</v>
      </c>
    </row>
    <row r="21" spans="1:4" x14ac:dyDescent="0.3">
      <c r="A21" s="74" t="s">
        <v>166</v>
      </c>
      <c r="B21" s="412">
        <v>5080</v>
      </c>
      <c r="C21" s="486">
        <v>0</v>
      </c>
    </row>
    <row r="22" spans="1:4" x14ac:dyDescent="0.3">
      <c r="A22" s="555" t="s">
        <v>183</v>
      </c>
      <c r="B22" s="486">
        <v>5080</v>
      </c>
      <c r="C22" s="486">
        <v>0</v>
      </c>
    </row>
    <row r="23" spans="1:4" x14ac:dyDescent="0.3">
      <c r="A23" s="74" t="s">
        <v>189</v>
      </c>
      <c r="B23" s="412">
        <v>1000</v>
      </c>
      <c r="C23" s="486">
        <v>0</v>
      </c>
    </row>
    <row r="24" spans="1:4" x14ac:dyDescent="0.3">
      <c r="A24" s="555" t="s">
        <v>196</v>
      </c>
      <c r="B24" s="486">
        <v>1000</v>
      </c>
      <c r="C24" s="486">
        <v>0</v>
      </c>
    </row>
    <row r="25" spans="1:4" x14ac:dyDescent="0.3">
      <c r="A25" s="68" t="s">
        <v>128</v>
      </c>
      <c r="B25" s="481">
        <v>25041</v>
      </c>
      <c r="C25" s="481">
        <v>3094.9</v>
      </c>
    </row>
    <row r="26" spans="1:4" s="45" customFormat="1" ht="25.2" customHeight="1" x14ac:dyDescent="0.25">
      <c r="A26" s="780" t="s">
        <v>354</v>
      </c>
      <c r="B26" s="780"/>
      <c r="C26" s="780"/>
    </row>
    <row r="27" spans="1:4" s="45" customFormat="1" ht="12" x14ac:dyDescent="0.25">
      <c r="A27" s="58" t="s">
        <v>170</v>
      </c>
    </row>
    <row r="29" spans="1:4" ht="28.2" customHeight="1" x14ac:dyDescent="0.3">
      <c r="A29" s="781" t="s">
        <v>450</v>
      </c>
      <c r="B29" s="781"/>
      <c r="C29" s="781"/>
      <c r="D29" s="781"/>
    </row>
    <row r="30" spans="1:4" ht="28.8" x14ac:dyDescent="0.3">
      <c r="A30" s="782" t="s">
        <v>130</v>
      </c>
      <c r="B30" s="339" t="s">
        <v>1</v>
      </c>
      <c r="C30" s="339" t="s">
        <v>131</v>
      </c>
      <c r="D30" s="339" t="s">
        <v>100</v>
      </c>
    </row>
    <row r="31" spans="1:4" x14ac:dyDescent="0.3">
      <c r="A31" s="783"/>
      <c r="B31" s="340" t="s">
        <v>72</v>
      </c>
      <c r="C31" s="420" t="s">
        <v>6</v>
      </c>
      <c r="D31" s="420" t="s">
        <v>81</v>
      </c>
    </row>
    <row r="32" spans="1:4" x14ac:dyDescent="0.3">
      <c r="A32" s="421" t="s">
        <v>2</v>
      </c>
      <c r="B32" s="481">
        <v>18161</v>
      </c>
      <c r="C32" s="482"/>
      <c r="D32" s="483"/>
    </row>
    <row r="33" spans="1:5" x14ac:dyDescent="0.3">
      <c r="A33" s="425" t="s">
        <v>132</v>
      </c>
      <c r="B33" s="484">
        <v>18117</v>
      </c>
      <c r="C33" s="484">
        <v>4495</v>
      </c>
      <c r="D33" s="494">
        <v>24.846234523770814</v>
      </c>
      <c r="E33" s="47"/>
    </row>
    <row r="34" spans="1:5" x14ac:dyDescent="0.3">
      <c r="A34" s="428" t="s">
        <v>68</v>
      </c>
      <c r="B34" s="486">
        <v>18117</v>
      </c>
      <c r="C34" s="486">
        <v>4495</v>
      </c>
      <c r="D34" s="487">
        <v>24.846234523770814</v>
      </c>
    </row>
    <row r="35" spans="1:5" x14ac:dyDescent="0.3">
      <c r="A35" s="431" t="s">
        <v>133</v>
      </c>
      <c r="B35" s="488">
        <v>0</v>
      </c>
      <c r="C35" s="488">
        <v>0</v>
      </c>
      <c r="D35" s="489">
        <v>0</v>
      </c>
    </row>
    <row r="36" spans="1:5" x14ac:dyDescent="0.3">
      <c r="A36" s="434" t="s">
        <v>56</v>
      </c>
      <c r="B36" s="556">
        <v>44</v>
      </c>
      <c r="C36" s="491">
        <v>0</v>
      </c>
      <c r="D36" s="492">
        <v>0</v>
      </c>
    </row>
    <row r="37" spans="1:5" x14ac:dyDescent="0.3">
      <c r="A37" s="421" t="s">
        <v>4</v>
      </c>
      <c r="B37" s="481">
        <v>6880</v>
      </c>
      <c r="C37" s="482"/>
      <c r="D37" s="493">
        <v>0</v>
      </c>
    </row>
    <row r="38" spans="1:5" x14ac:dyDescent="0.3">
      <c r="A38" s="425" t="s">
        <v>132</v>
      </c>
      <c r="B38" s="484">
        <v>6080</v>
      </c>
      <c r="C38" s="484">
        <v>1432</v>
      </c>
      <c r="D38" s="494">
        <v>23.55263157894737</v>
      </c>
    </row>
    <row r="39" spans="1:5" x14ac:dyDescent="0.3">
      <c r="A39" s="428" t="s">
        <v>68</v>
      </c>
      <c r="B39" s="486">
        <v>6080</v>
      </c>
      <c r="C39" s="486">
        <v>1432</v>
      </c>
      <c r="D39" s="487">
        <v>23.55263157894737</v>
      </c>
    </row>
    <row r="40" spans="1:5" x14ac:dyDescent="0.3">
      <c r="A40" s="431" t="s">
        <v>133</v>
      </c>
      <c r="B40" s="488">
        <v>0</v>
      </c>
      <c r="C40" s="488">
        <v>0</v>
      </c>
      <c r="D40" s="489">
        <v>0</v>
      </c>
    </row>
    <row r="41" spans="1:5" x14ac:dyDescent="0.3">
      <c r="A41" s="434" t="s">
        <v>56</v>
      </c>
      <c r="B41" s="490">
        <v>800</v>
      </c>
      <c r="C41" s="491">
        <v>0</v>
      </c>
      <c r="D41" s="492">
        <v>0</v>
      </c>
    </row>
    <row r="42" spans="1:5" x14ac:dyDescent="0.3">
      <c r="A42" s="421" t="s">
        <v>128</v>
      </c>
      <c r="B42" s="481">
        <v>25041</v>
      </c>
      <c r="C42" s="482"/>
      <c r="D42" s="493">
        <v>0</v>
      </c>
    </row>
    <row r="43" spans="1:5" x14ac:dyDescent="0.3">
      <c r="A43" s="425" t="s">
        <v>132</v>
      </c>
      <c r="B43" s="484">
        <v>24197</v>
      </c>
      <c r="C43" s="484">
        <v>5928</v>
      </c>
      <c r="D43" s="494">
        <v>24.498904822911932</v>
      </c>
    </row>
    <row r="44" spans="1:5" x14ac:dyDescent="0.3">
      <c r="A44" s="428" t="s">
        <v>68</v>
      </c>
      <c r="B44" s="486">
        <v>24197</v>
      </c>
      <c r="C44" s="486">
        <v>5928</v>
      </c>
      <c r="D44" s="487">
        <v>24.498904822911932</v>
      </c>
    </row>
    <row r="45" spans="1:5" x14ac:dyDescent="0.3">
      <c r="A45" s="431" t="s">
        <v>133</v>
      </c>
      <c r="B45" s="488">
        <v>0</v>
      </c>
      <c r="C45" s="488">
        <v>0</v>
      </c>
      <c r="D45" s="489">
        <v>0</v>
      </c>
    </row>
    <row r="46" spans="1:5" x14ac:dyDescent="0.3">
      <c r="A46" s="434" t="s">
        <v>56</v>
      </c>
      <c r="B46" s="556">
        <v>844</v>
      </c>
      <c r="C46" s="491">
        <v>0</v>
      </c>
      <c r="D46" s="492">
        <v>0</v>
      </c>
    </row>
    <row r="47" spans="1:5" s="45" customFormat="1" ht="33" customHeight="1" x14ac:dyDescent="0.25">
      <c r="A47" s="780" t="s">
        <v>355</v>
      </c>
      <c r="B47" s="780"/>
      <c r="C47" s="780"/>
      <c r="D47" s="780"/>
    </row>
    <row r="48" spans="1:5" s="45" customFormat="1" ht="12" x14ac:dyDescent="0.25">
      <c r="A48" s="784" t="s">
        <v>134</v>
      </c>
      <c r="B48" s="784"/>
      <c r="C48" s="784"/>
      <c r="D48" s="784"/>
    </row>
    <row r="49" spans="1:4" x14ac:dyDescent="0.3">
      <c r="A49" s="48"/>
      <c r="B49" s="48"/>
      <c r="C49" s="48"/>
      <c r="D49" s="48"/>
    </row>
    <row r="50" spans="1:4" ht="30.6" customHeight="1" x14ac:dyDescent="0.3">
      <c r="A50" s="785" t="s">
        <v>451</v>
      </c>
      <c r="B50" s="785"/>
      <c r="C50" s="785"/>
      <c r="D50" s="785"/>
    </row>
    <row r="51" spans="1:4" ht="28.8" x14ac:dyDescent="0.3">
      <c r="A51" s="786" t="s">
        <v>135</v>
      </c>
      <c r="B51" s="263" t="s">
        <v>1</v>
      </c>
      <c r="C51" s="264" t="s">
        <v>136</v>
      </c>
      <c r="D51" s="264" t="s">
        <v>100</v>
      </c>
    </row>
    <row r="52" spans="1:4" x14ac:dyDescent="0.3">
      <c r="A52" s="787"/>
      <c r="B52" s="265" t="s">
        <v>72</v>
      </c>
      <c r="C52" s="265" t="s">
        <v>6</v>
      </c>
      <c r="D52" s="265" t="s">
        <v>81</v>
      </c>
    </row>
    <row r="53" spans="1:4" x14ac:dyDescent="0.3">
      <c r="A53" s="164" t="s">
        <v>349</v>
      </c>
      <c r="B53" s="166">
        <v>21631</v>
      </c>
      <c r="C53" s="166">
        <v>4931.1308024810696</v>
      </c>
      <c r="D53" s="167">
        <v>22.7965919397211</v>
      </c>
    </row>
    <row r="54" spans="1:4" x14ac:dyDescent="0.3">
      <c r="A54" s="191" t="s">
        <v>138</v>
      </c>
      <c r="B54" s="190">
        <v>16051</v>
      </c>
      <c r="C54" s="190">
        <v>3668.9308024810698</v>
      </c>
      <c r="D54" s="221">
        <v>22.857957775098502</v>
      </c>
    </row>
    <row r="55" spans="1:4" x14ac:dyDescent="0.3">
      <c r="A55" s="358" t="s">
        <v>166</v>
      </c>
      <c r="B55" s="293">
        <v>14131</v>
      </c>
      <c r="C55" s="293">
        <v>2900.9308024810698</v>
      </c>
      <c r="D55" s="495">
        <v>20.528842986915802</v>
      </c>
    </row>
    <row r="56" spans="1:4" x14ac:dyDescent="0.3">
      <c r="A56" s="557" t="s">
        <v>183</v>
      </c>
      <c r="B56" s="395">
        <v>13381</v>
      </c>
      <c r="C56" s="395">
        <v>2600.9308024810698</v>
      </c>
      <c r="D56" s="321">
        <v>19.437491984762499</v>
      </c>
    </row>
    <row r="57" spans="1:4" x14ac:dyDescent="0.3">
      <c r="A57" s="557" t="s">
        <v>197</v>
      </c>
      <c r="B57" s="402">
        <v>750</v>
      </c>
      <c r="C57" s="402">
        <v>300</v>
      </c>
      <c r="D57" s="534">
        <v>40</v>
      </c>
    </row>
    <row r="58" spans="1:4" x14ac:dyDescent="0.3">
      <c r="A58" s="358" t="s">
        <v>186</v>
      </c>
      <c r="B58" s="293">
        <v>1250</v>
      </c>
      <c r="C58" s="293">
        <v>500</v>
      </c>
      <c r="D58" s="495">
        <v>40</v>
      </c>
    </row>
    <row r="59" spans="1:4" x14ac:dyDescent="0.3">
      <c r="A59" s="557" t="s">
        <v>187</v>
      </c>
      <c r="B59" s="402">
        <v>1000</v>
      </c>
      <c r="C59" s="402">
        <v>400</v>
      </c>
      <c r="D59" s="534">
        <v>40</v>
      </c>
    </row>
    <row r="60" spans="1:4" ht="28.8" x14ac:dyDescent="0.3">
      <c r="A60" s="558" t="s">
        <v>188</v>
      </c>
      <c r="B60" s="397">
        <v>250</v>
      </c>
      <c r="C60" s="397">
        <v>100</v>
      </c>
      <c r="D60" s="230">
        <v>40</v>
      </c>
    </row>
    <row r="61" spans="1:4" x14ac:dyDescent="0.3">
      <c r="A61" s="358" t="s">
        <v>189</v>
      </c>
      <c r="B61" s="293">
        <v>310</v>
      </c>
      <c r="C61" s="293">
        <v>124</v>
      </c>
      <c r="D61" s="495">
        <v>40</v>
      </c>
    </row>
    <row r="62" spans="1:4" x14ac:dyDescent="0.3">
      <c r="A62" s="557" t="s">
        <v>193</v>
      </c>
      <c r="B62" s="402">
        <v>300</v>
      </c>
      <c r="C62" s="402">
        <v>120</v>
      </c>
      <c r="D62" s="534">
        <v>40</v>
      </c>
    </row>
    <row r="63" spans="1:4" x14ac:dyDescent="0.3">
      <c r="A63" s="557" t="s">
        <v>191</v>
      </c>
      <c r="B63" s="402">
        <v>10</v>
      </c>
      <c r="C63" s="402">
        <v>4</v>
      </c>
      <c r="D63" s="534">
        <v>40</v>
      </c>
    </row>
    <row r="64" spans="1:4" x14ac:dyDescent="0.3">
      <c r="A64" s="358" t="s">
        <v>194</v>
      </c>
      <c r="B64" s="293">
        <v>360</v>
      </c>
      <c r="C64" s="293">
        <v>144</v>
      </c>
      <c r="D64" s="495">
        <v>40</v>
      </c>
    </row>
    <row r="65" spans="1:4" x14ac:dyDescent="0.3">
      <c r="A65" s="557" t="s">
        <v>364</v>
      </c>
      <c r="B65" s="402">
        <v>360</v>
      </c>
      <c r="C65" s="402">
        <v>144</v>
      </c>
      <c r="D65" s="534">
        <v>40</v>
      </c>
    </row>
    <row r="66" spans="1:4" x14ac:dyDescent="0.3">
      <c r="A66" s="191" t="s">
        <v>139</v>
      </c>
      <c r="B66" s="219">
        <v>5580</v>
      </c>
      <c r="C66" s="219">
        <v>1262.2</v>
      </c>
      <c r="D66" s="535">
        <v>22.620071684587799</v>
      </c>
    </row>
    <row r="67" spans="1:4" x14ac:dyDescent="0.3">
      <c r="A67" s="191" t="s">
        <v>166</v>
      </c>
      <c r="B67" s="219">
        <v>5080</v>
      </c>
      <c r="C67" s="219">
        <v>1092.2</v>
      </c>
      <c r="D67" s="535">
        <v>21.5</v>
      </c>
    </row>
    <row r="68" spans="1:4" x14ac:dyDescent="0.3">
      <c r="A68" s="557" t="s">
        <v>183</v>
      </c>
      <c r="B68" s="402">
        <v>5080</v>
      </c>
      <c r="C68" s="402">
        <v>1092.2</v>
      </c>
      <c r="D68" s="534">
        <v>21.5</v>
      </c>
    </row>
    <row r="69" spans="1:4" x14ac:dyDescent="0.3">
      <c r="A69" s="358" t="s">
        <v>189</v>
      </c>
      <c r="B69" s="293">
        <v>500</v>
      </c>
      <c r="C69" s="293">
        <v>170</v>
      </c>
      <c r="D69" s="294">
        <v>34</v>
      </c>
    </row>
    <row r="70" spans="1:4" x14ac:dyDescent="0.3">
      <c r="A70" s="557" t="s">
        <v>196</v>
      </c>
      <c r="B70" s="322">
        <v>500</v>
      </c>
      <c r="C70" s="322">
        <v>170</v>
      </c>
      <c r="D70" s="323">
        <v>34</v>
      </c>
    </row>
    <row r="71" spans="1:4" x14ac:dyDescent="0.3">
      <c r="A71" s="189" t="s">
        <v>140</v>
      </c>
      <c r="B71" s="190" t="s">
        <v>347</v>
      </c>
      <c r="C71" s="190" t="s">
        <v>347</v>
      </c>
      <c r="D71" s="221" t="s">
        <v>347</v>
      </c>
    </row>
    <row r="72" spans="1:4" x14ac:dyDescent="0.3">
      <c r="A72" s="191" t="s">
        <v>141</v>
      </c>
      <c r="B72" s="190" t="s">
        <v>347</v>
      </c>
      <c r="C72" s="190" t="s">
        <v>347</v>
      </c>
      <c r="D72" s="221" t="s">
        <v>347</v>
      </c>
    </row>
    <row r="73" spans="1:4" x14ac:dyDescent="0.3">
      <c r="A73" s="191" t="s">
        <v>142</v>
      </c>
      <c r="B73" s="190" t="s">
        <v>347</v>
      </c>
      <c r="C73" s="190" t="s">
        <v>347</v>
      </c>
      <c r="D73" s="221" t="s">
        <v>347</v>
      </c>
    </row>
    <row r="74" spans="1:4" x14ac:dyDescent="0.3">
      <c r="A74" s="189" t="s">
        <v>128</v>
      </c>
      <c r="B74" s="190">
        <f>B53</f>
        <v>21631</v>
      </c>
      <c r="C74" s="190">
        <f>C53</f>
        <v>4931.1308024810696</v>
      </c>
      <c r="D74" s="221">
        <f>C74/B74*100</f>
        <v>22.796591939721093</v>
      </c>
    </row>
    <row r="75" spans="1:4" s="45" customFormat="1" ht="52.2" customHeight="1" x14ac:dyDescent="0.25">
      <c r="A75" s="801" t="s">
        <v>429</v>
      </c>
      <c r="B75" s="801"/>
      <c r="C75" s="801"/>
      <c r="D75" s="801"/>
    </row>
    <row r="76" spans="1:4" s="45" customFormat="1" ht="12" x14ac:dyDescent="0.25">
      <c r="A76" s="788" t="s">
        <v>144</v>
      </c>
      <c r="B76" s="788"/>
      <c r="C76" s="788"/>
      <c r="D76" s="788"/>
    </row>
    <row r="78" spans="1:4" ht="29.4" customHeight="1" x14ac:dyDescent="0.3">
      <c r="A78" s="785" t="s">
        <v>452</v>
      </c>
      <c r="B78" s="785"/>
      <c r="C78" s="785"/>
      <c r="D78" s="785"/>
    </row>
    <row r="79" spans="1:4" ht="28.8" x14ac:dyDescent="0.3">
      <c r="A79" s="789" t="s">
        <v>135</v>
      </c>
      <c r="B79" s="263" t="s">
        <v>1</v>
      </c>
      <c r="C79" s="264" t="s">
        <v>136</v>
      </c>
      <c r="D79" s="264" t="s">
        <v>100</v>
      </c>
    </row>
    <row r="80" spans="1:4" x14ac:dyDescent="0.3">
      <c r="A80" s="790"/>
      <c r="B80" s="265" t="s">
        <v>72</v>
      </c>
      <c r="C80" s="265" t="s">
        <v>6</v>
      </c>
      <c r="D80" s="265" t="s">
        <v>81</v>
      </c>
    </row>
    <row r="81" spans="1:4" x14ac:dyDescent="0.3">
      <c r="A81" s="164" t="s">
        <v>137</v>
      </c>
      <c r="B81" s="166">
        <v>2566</v>
      </c>
      <c r="C81" s="166">
        <v>996.4</v>
      </c>
      <c r="D81" s="167">
        <v>38.830865159781801</v>
      </c>
    </row>
    <row r="82" spans="1:4" x14ac:dyDescent="0.3">
      <c r="A82" s="171" t="s">
        <v>138</v>
      </c>
      <c r="B82" s="193">
        <v>2066</v>
      </c>
      <c r="C82" s="193">
        <v>826.4</v>
      </c>
      <c r="D82" s="194">
        <v>40</v>
      </c>
    </row>
    <row r="83" spans="1:4" x14ac:dyDescent="0.3">
      <c r="A83" s="498" t="s">
        <v>166</v>
      </c>
      <c r="B83" s="499">
        <v>26</v>
      </c>
      <c r="C83" s="499">
        <v>10.4</v>
      </c>
      <c r="D83" s="500">
        <v>40</v>
      </c>
    </row>
    <row r="84" spans="1:4" x14ac:dyDescent="0.3">
      <c r="A84" s="165" t="s">
        <v>185</v>
      </c>
      <c r="B84" s="399">
        <v>26</v>
      </c>
      <c r="C84" s="399">
        <v>10.4</v>
      </c>
      <c r="D84" s="501">
        <v>40</v>
      </c>
    </row>
    <row r="85" spans="1:4" x14ac:dyDescent="0.3">
      <c r="A85" s="498" t="s">
        <v>189</v>
      </c>
      <c r="B85" s="499">
        <v>2040</v>
      </c>
      <c r="C85" s="499">
        <v>816</v>
      </c>
      <c r="D85" s="500">
        <v>40</v>
      </c>
    </row>
    <row r="86" spans="1:4" x14ac:dyDescent="0.3">
      <c r="A86" s="165" t="s">
        <v>190</v>
      </c>
      <c r="B86" s="399">
        <v>1500</v>
      </c>
      <c r="C86" s="399">
        <v>600</v>
      </c>
      <c r="D86" s="501">
        <v>40</v>
      </c>
    </row>
    <row r="87" spans="1:4" x14ac:dyDescent="0.3">
      <c r="A87" s="165" t="s">
        <v>191</v>
      </c>
      <c r="B87" s="399">
        <v>190</v>
      </c>
      <c r="C87" s="399">
        <v>76</v>
      </c>
      <c r="D87" s="501">
        <v>40</v>
      </c>
    </row>
    <row r="88" spans="1:4" ht="28.8" x14ac:dyDescent="0.3">
      <c r="A88" s="165" t="s">
        <v>192</v>
      </c>
      <c r="B88" s="399">
        <v>350</v>
      </c>
      <c r="C88" s="399">
        <v>140</v>
      </c>
      <c r="D88" s="501">
        <v>40</v>
      </c>
    </row>
    <row r="89" spans="1:4" x14ac:dyDescent="0.3">
      <c r="A89" s="168" t="s">
        <v>139</v>
      </c>
      <c r="B89" s="195">
        <v>500</v>
      </c>
      <c r="C89" s="195">
        <v>170</v>
      </c>
      <c r="D89" s="536">
        <v>34</v>
      </c>
    </row>
    <row r="90" spans="1:4" x14ac:dyDescent="0.3">
      <c r="A90" s="498" t="s">
        <v>189</v>
      </c>
      <c r="B90" s="499">
        <v>500</v>
      </c>
      <c r="C90" s="499">
        <v>170</v>
      </c>
      <c r="D90" s="537">
        <v>34</v>
      </c>
    </row>
    <row r="91" spans="1:4" x14ac:dyDescent="0.3">
      <c r="A91" s="165" t="s">
        <v>196</v>
      </c>
      <c r="B91" s="399">
        <v>500</v>
      </c>
      <c r="C91" s="399">
        <v>170</v>
      </c>
      <c r="D91" s="400">
        <v>34</v>
      </c>
    </row>
    <row r="92" spans="1:4" x14ac:dyDescent="0.3">
      <c r="A92" s="222" t="s">
        <v>140</v>
      </c>
      <c r="B92" s="190" t="s">
        <v>347</v>
      </c>
      <c r="C92" s="190" t="s">
        <v>347</v>
      </c>
      <c r="D92" s="221" t="s">
        <v>347</v>
      </c>
    </row>
    <row r="93" spans="1:4" x14ac:dyDescent="0.3">
      <c r="A93" s="191" t="s">
        <v>141</v>
      </c>
      <c r="B93" s="190" t="s">
        <v>347</v>
      </c>
      <c r="C93" s="190" t="s">
        <v>347</v>
      </c>
      <c r="D93" s="221" t="s">
        <v>347</v>
      </c>
    </row>
    <row r="94" spans="1:4" x14ac:dyDescent="0.3">
      <c r="A94" s="191" t="s">
        <v>142</v>
      </c>
      <c r="B94" s="190" t="s">
        <v>347</v>
      </c>
      <c r="C94" s="190" t="s">
        <v>347</v>
      </c>
      <c r="D94" s="221" t="s">
        <v>347</v>
      </c>
    </row>
    <row r="95" spans="1:4" x14ac:dyDescent="0.3">
      <c r="A95" s="189" t="s">
        <v>128</v>
      </c>
      <c r="B95" s="190">
        <f>B81</f>
        <v>2566</v>
      </c>
      <c r="C95" s="190">
        <f>C81</f>
        <v>996.4</v>
      </c>
      <c r="D95" s="221">
        <f>C95/B95*100</f>
        <v>38.830865159781766</v>
      </c>
    </row>
    <row r="96" spans="1:4" s="45" customFormat="1" ht="49.05" customHeight="1" x14ac:dyDescent="0.25">
      <c r="A96" s="801" t="s">
        <v>430</v>
      </c>
      <c r="B96" s="801"/>
      <c r="C96" s="801"/>
      <c r="D96" s="801"/>
    </row>
    <row r="97" spans="1:5" s="45" customFormat="1" ht="12" x14ac:dyDescent="0.25">
      <c r="A97" s="799" t="s">
        <v>198</v>
      </c>
      <c r="B97" s="799"/>
      <c r="C97" s="799"/>
      <c r="D97" s="799"/>
    </row>
    <row r="98" spans="1:5" x14ac:dyDescent="0.3">
      <c r="A98" s="49"/>
    </row>
    <row r="99" spans="1:5" ht="33" customHeight="1" x14ac:dyDescent="0.3">
      <c r="A99" s="783" t="s">
        <v>453</v>
      </c>
      <c r="B99" s="783"/>
      <c r="C99" s="783"/>
      <c r="D99" s="783"/>
      <c r="E99" s="783"/>
    </row>
    <row r="100" spans="1:5" ht="43.2" x14ac:dyDescent="0.3">
      <c r="A100" s="791" t="s">
        <v>122</v>
      </c>
      <c r="B100" s="338" t="s">
        <v>1</v>
      </c>
      <c r="C100" s="338" t="s">
        <v>145</v>
      </c>
      <c r="D100" s="50" t="s">
        <v>131</v>
      </c>
      <c r="E100" s="50" t="s">
        <v>100</v>
      </c>
    </row>
    <row r="101" spans="1:5" x14ac:dyDescent="0.3">
      <c r="A101" s="791"/>
      <c r="B101" s="354" t="s">
        <v>72</v>
      </c>
      <c r="C101" s="454" t="s">
        <v>6</v>
      </c>
      <c r="D101" s="454" t="s">
        <v>146</v>
      </c>
      <c r="E101" s="454" t="s">
        <v>147</v>
      </c>
    </row>
    <row r="102" spans="1:5" x14ac:dyDescent="0.3">
      <c r="A102" s="69" t="s">
        <v>2</v>
      </c>
      <c r="B102" s="484">
        <v>18161</v>
      </c>
      <c r="C102" s="484">
        <v>18117</v>
      </c>
      <c r="D102" s="484">
        <v>4495</v>
      </c>
      <c r="E102" s="494">
        <v>24.810951040459237</v>
      </c>
    </row>
    <row r="103" spans="1:5" x14ac:dyDescent="0.3">
      <c r="A103" s="559" t="s">
        <v>166</v>
      </c>
      <c r="B103" s="560">
        <v>14160.999999999998</v>
      </c>
      <c r="C103" s="560">
        <v>14157</v>
      </c>
      <c r="D103" s="560">
        <v>2911.3308024810667</v>
      </c>
      <c r="E103" s="561">
        <v>20.564602687582585</v>
      </c>
    </row>
    <row r="104" spans="1:5" x14ac:dyDescent="0.3">
      <c r="A104" s="562" t="s">
        <v>183</v>
      </c>
      <c r="B104" s="513">
        <v>13380.999999999998</v>
      </c>
      <c r="C104" s="513">
        <v>13380.999999999998</v>
      </c>
      <c r="D104" s="513">
        <v>2600.9308024810666</v>
      </c>
      <c r="E104" s="563">
        <v>19.437491984762474</v>
      </c>
    </row>
    <row r="105" spans="1:5" x14ac:dyDescent="0.3">
      <c r="A105" s="564" t="s">
        <v>197</v>
      </c>
      <c r="B105" s="488">
        <v>750</v>
      </c>
      <c r="C105" s="488">
        <v>750</v>
      </c>
      <c r="D105" s="488">
        <v>300</v>
      </c>
      <c r="E105" s="489">
        <v>40</v>
      </c>
    </row>
    <row r="106" spans="1:5" x14ac:dyDescent="0.3">
      <c r="A106" s="565" t="s">
        <v>185</v>
      </c>
      <c r="B106" s="488">
        <v>30</v>
      </c>
      <c r="C106" s="488">
        <v>26</v>
      </c>
      <c r="D106" s="488">
        <v>10.4</v>
      </c>
      <c r="E106" s="489">
        <v>40</v>
      </c>
    </row>
    <row r="107" spans="1:5" x14ac:dyDescent="0.3">
      <c r="A107" s="559" t="s">
        <v>186</v>
      </c>
      <c r="B107" s="560">
        <v>1250</v>
      </c>
      <c r="C107" s="560">
        <v>1250</v>
      </c>
      <c r="D107" s="560">
        <v>500</v>
      </c>
      <c r="E107" s="561">
        <v>40</v>
      </c>
    </row>
    <row r="108" spans="1:5" x14ac:dyDescent="0.3">
      <c r="A108" s="562" t="s">
        <v>187</v>
      </c>
      <c r="B108" s="513">
        <v>1000</v>
      </c>
      <c r="C108" s="513">
        <v>1000</v>
      </c>
      <c r="D108" s="513">
        <v>400</v>
      </c>
      <c r="E108" s="563">
        <v>40</v>
      </c>
    </row>
    <row r="109" spans="1:5" ht="28.8" x14ac:dyDescent="0.3">
      <c r="A109" s="566" t="s">
        <v>188</v>
      </c>
      <c r="B109" s="488">
        <v>250</v>
      </c>
      <c r="C109" s="488">
        <v>250</v>
      </c>
      <c r="D109" s="488">
        <v>100</v>
      </c>
      <c r="E109" s="489">
        <v>40</v>
      </c>
    </row>
    <row r="110" spans="1:5" x14ac:dyDescent="0.3">
      <c r="A110" s="559" t="s">
        <v>189</v>
      </c>
      <c r="B110" s="560">
        <v>2350</v>
      </c>
      <c r="C110" s="560">
        <v>2350</v>
      </c>
      <c r="D110" s="560">
        <v>940</v>
      </c>
      <c r="E110" s="561">
        <v>40</v>
      </c>
    </row>
    <row r="111" spans="1:5" x14ac:dyDescent="0.3">
      <c r="A111" s="562" t="s">
        <v>190</v>
      </c>
      <c r="B111" s="513">
        <v>1500</v>
      </c>
      <c r="C111" s="513">
        <v>1500</v>
      </c>
      <c r="D111" s="513">
        <v>600</v>
      </c>
      <c r="E111" s="563">
        <v>40</v>
      </c>
    </row>
    <row r="112" spans="1:5" x14ac:dyDescent="0.3">
      <c r="A112" s="564" t="s">
        <v>191</v>
      </c>
      <c r="B112" s="488">
        <v>200</v>
      </c>
      <c r="C112" s="488">
        <v>200</v>
      </c>
      <c r="D112" s="488">
        <v>80</v>
      </c>
      <c r="E112" s="489">
        <v>40</v>
      </c>
    </row>
    <row r="113" spans="1:5" ht="28.8" x14ac:dyDescent="0.3">
      <c r="A113" s="567" t="s">
        <v>192</v>
      </c>
      <c r="B113" s="488">
        <v>350</v>
      </c>
      <c r="C113" s="488">
        <v>350</v>
      </c>
      <c r="D113" s="488">
        <v>140</v>
      </c>
      <c r="E113" s="489">
        <v>40</v>
      </c>
    </row>
    <row r="114" spans="1:5" x14ac:dyDescent="0.3">
      <c r="A114" s="565" t="s">
        <v>193</v>
      </c>
      <c r="B114" s="488">
        <v>300</v>
      </c>
      <c r="C114" s="488">
        <v>300</v>
      </c>
      <c r="D114" s="488">
        <v>120</v>
      </c>
      <c r="E114" s="489">
        <v>40</v>
      </c>
    </row>
    <row r="115" spans="1:5" x14ac:dyDescent="0.3">
      <c r="A115" s="559" t="s">
        <v>194</v>
      </c>
      <c r="B115" s="412">
        <v>400</v>
      </c>
      <c r="C115" s="412">
        <v>360</v>
      </c>
      <c r="D115" s="412">
        <v>144</v>
      </c>
      <c r="E115" s="568">
        <v>40</v>
      </c>
    </row>
    <row r="116" spans="1:5" x14ac:dyDescent="0.3">
      <c r="A116" s="569" t="s">
        <v>195</v>
      </c>
      <c r="B116" s="486">
        <v>400</v>
      </c>
      <c r="C116" s="486">
        <v>360</v>
      </c>
      <c r="D116" s="486">
        <v>144</v>
      </c>
      <c r="E116" s="487">
        <v>40</v>
      </c>
    </row>
    <row r="117" spans="1:5" x14ac:dyDescent="0.3">
      <c r="A117" s="69" t="s">
        <v>4</v>
      </c>
      <c r="B117" s="484">
        <v>6880</v>
      </c>
      <c r="C117" s="484">
        <v>6080</v>
      </c>
      <c r="D117" s="484">
        <v>1432</v>
      </c>
      <c r="E117" s="494">
        <v>23.55263157894737</v>
      </c>
    </row>
    <row r="118" spans="1:5" x14ac:dyDescent="0.3">
      <c r="A118" s="559" t="s">
        <v>123</v>
      </c>
      <c r="B118" s="412">
        <v>800</v>
      </c>
      <c r="C118" s="412">
        <v>0</v>
      </c>
      <c r="D118" s="412">
        <v>0</v>
      </c>
      <c r="E118" s="568">
        <v>0</v>
      </c>
    </row>
    <row r="119" spans="1:5" x14ac:dyDescent="0.3">
      <c r="A119" s="569" t="s">
        <v>165</v>
      </c>
      <c r="B119" s="486">
        <v>800</v>
      </c>
      <c r="C119" s="486">
        <v>0</v>
      </c>
      <c r="D119" s="486">
        <v>0</v>
      </c>
      <c r="E119" s="487">
        <v>0</v>
      </c>
    </row>
    <row r="120" spans="1:5" x14ac:dyDescent="0.3">
      <c r="A120" s="559" t="s">
        <v>166</v>
      </c>
      <c r="B120" s="412">
        <v>5080</v>
      </c>
      <c r="C120" s="412">
        <v>5080</v>
      </c>
      <c r="D120" s="412">
        <v>1092.2</v>
      </c>
      <c r="E120" s="568">
        <v>21.5</v>
      </c>
    </row>
    <row r="121" spans="1:5" x14ac:dyDescent="0.3">
      <c r="A121" s="569" t="s">
        <v>183</v>
      </c>
      <c r="B121" s="486">
        <v>5080</v>
      </c>
      <c r="C121" s="486">
        <v>5080</v>
      </c>
      <c r="D121" s="486">
        <v>1092.2</v>
      </c>
      <c r="E121" s="487">
        <v>21.5</v>
      </c>
    </row>
    <row r="122" spans="1:5" x14ac:dyDescent="0.3">
      <c r="A122" s="559" t="s">
        <v>189</v>
      </c>
      <c r="B122" s="412">
        <v>1000</v>
      </c>
      <c r="C122" s="412">
        <v>1000</v>
      </c>
      <c r="D122" s="412">
        <v>340</v>
      </c>
      <c r="E122" s="568">
        <v>34</v>
      </c>
    </row>
    <row r="123" spans="1:5" x14ac:dyDescent="0.3">
      <c r="A123" s="569" t="s">
        <v>196</v>
      </c>
      <c r="B123" s="486">
        <v>1000</v>
      </c>
      <c r="C123" s="486">
        <v>1000</v>
      </c>
      <c r="D123" s="486">
        <v>340</v>
      </c>
      <c r="E123" s="487">
        <v>34</v>
      </c>
    </row>
    <row r="124" spans="1:5" x14ac:dyDescent="0.3">
      <c r="A124" s="69" t="s">
        <v>128</v>
      </c>
      <c r="B124" s="484">
        <v>25041</v>
      </c>
      <c r="C124" s="484">
        <v>24197</v>
      </c>
      <c r="D124" s="484">
        <v>5928</v>
      </c>
      <c r="E124" s="494">
        <v>24.498904822911932</v>
      </c>
    </row>
    <row r="125" spans="1:5" ht="27" customHeight="1" x14ac:dyDescent="0.3">
      <c r="A125" s="779" t="s">
        <v>351</v>
      </c>
      <c r="B125" s="779"/>
      <c r="C125" s="779"/>
      <c r="D125" s="779"/>
      <c r="E125" s="779"/>
    </row>
    <row r="126" spans="1:5" x14ac:dyDescent="0.3">
      <c r="A126" s="788" t="s">
        <v>149</v>
      </c>
      <c r="B126" s="788"/>
      <c r="C126" s="788"/>
      <c r="D126" s="788"/>
      <c r="E126" s="788"/>
    </row>
  </sheetData>
  <mergeCells count="17">
    <mergeCell ref="A97:D97"/>
    <mergeCell ref="A99:E99"/>
    <mergeCell ref="A100:A101"/>
    <mergeCell ref="A125:E125"/>
    <mergeCell ref="A126:E126"/>
    <mergeCell ref="A96:D96"/>
    <mergeCell ref="A26:C26"/>
    <mergeCell ref="A29:D29"/>
    <mergeCell ref="A30:A31"/>
    <mergeCell ref="A47:D47"/>
    <mergeCell ref="A48:D48"/>
    <mergeCell ref="A50:D50"/>
    <mergeCell ref="A51:A52"/>
    <mergeCell ref="A75:D75"/>
    <mergeCell ref="A76:D76"/>
    <mergeCell ref="A78:D78"/>
    <mergeCell ref="A79:A80"/>
  </mergeCells>
  <pageMargins left="0.70866141732283472" right="0.70866141732283472" top="0.94488188976377963" bottom="0.55118110236220474" header="0.31496062992125984" footer="0.31496062992125984"/>
  <pageSetup paperSize="9" scale="61" fitToHeight="2" orientation="portrait" horizont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rowBreaks count="1" manualBreakCount="1">
    <brk id="76" max="4" man="1"/>
  </row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FC820-0505-4D46-8123-32EA3AF72D2A}">
  <dimension ref="A1:E68"/>
  <sheetViews>
    <sheetView topLeftCell="A21" zoomScale="90" zoomScaleNormal="90" workbookViewId="0">
      <selection activeCell="A33" sqref="A1:XFD1048576"/>
    </sheetView>
  </sheetViews>
  <sheetFormatPr defaultColWidth="8.88671875" defaultRowHeight="14.4" x14ac:dyDescent="0.3"/>
  <cols>
    <col min="1" max="1" width="53.6640625" style="408" customWidth="1"/>
    <col min="2" max="2" width="13.77734375" style="408" customWidth="1"/>
    <col min="3" max="3" width="16.33203125" style="408" customWidth="1"/>
    <col min="4" max="4" width="16.109375" style="408" customWidth="1"/>
    <col min="5" max="5" width="15.77734375" style="408" customWidth="1"/>
    <col min="6" max="16384" width="8.88671875" style="408"/>
  </cols>
  <sheetData>
    <row r="1" spans="1:5" x14ac:dyDescent="0.3">
      <c r="A1" s="43" t="s">
        <v>454</v>
      </c>
      <c r="B1" s="43"/>
      <c r="C1" s="43"/>
    </row>
    <row r="2" spans="1:5" ht="28.8" x14ac:dyDescent="0.3">
      <c r="A2" s="337" t="s">
        <v>122</v>
      </c>
      <c r="B2" s="338" t="s">
        <v>1</v>
      </c>
      <c r="C2" s="338" t="s">
        <v>3</v>
      </c>
    </row>
    <row r="3" spans="1:5" x14ac:dyDescent="0.3">
      <c r="A3" s="341" t="s">
        <v>2</v>
      </c>
      <c r="B3" s="409">
        <v>1200</v>
      </c>
      <c r="C3" s="410">
        <v>0</v>
      </c>
    </row>
    <row r="4" spans="1:5" x14ac:dyDescent="0.3">
      <c r="A4" s="411" t="s">
        <v>166</v>
      </c>
      <c r="B4" s="412">
        <v>1200</v>
      </c>
      <c r="C4" s="413">
        <v>0</v>
      </c>
    </row>
    <row r="5" spans="1:5" x14ac:dyDescent="0.3">
      <c r="A5" s="414" t="s">
        <v>199</v>
      </c>
      <c r="B5" s="415">
        <v>1200</v>
      </c>
      <c r="C5" s="416"/>
    </row>
    <row r="6" spans="1:5" x14ac:dyDescent="0.3">
      <c r="A6" s="341" t="s">
        <v>4</v>
      </c>
      <c r="B6" s="409">
        <v>0</v>
      </c>
      <c r="C6" s="410">
        <v>0</v>
      </c>
    </row>
    <row r="7" spans="1:5" x14ac:dyDescent="0.3">
      <c r="A7" s="341" t="s">
        <v>128</v>
      </c>
      <c r="B7" s="409">
        <v>1200</v>
      </c>
      <c r="C7" s="410">
        <v>0</v>
      </c>
    </row>
    <row r="8" spans="1:5" s="45" customFormat="1" ht="25.2" customHeight="1" x14ac:dyDescent="0.25">
      <c r="A8" s="780" t="s">
        <v>354</v>
      </c>
      <c r="B8" s="780"/>
      <c r="C8" s="780"/>
    </row>
    <row r="9" spans="1:5" s="45" customFormat="1" ht="12" x14ac:dyDescent="0.25">
      <c r="A9" s="46" t="s">
        <v>129</v>
      </c>
    </row>
    <row r="11" spans="1:5" ht="28.2" customHeight="1" x14ac:dyDescent="0.3">
      <c r="A11" s="781" t="s">
        <v>455</v>
      </c>
      <c r="B11" s="781"/>
      <c r="C11" s="781"/>
      <c r="D11" s="781"/>
    </row>
    <row r="12" spans="1:5" ht="28.8" x14ac:dyDescent="0.3">
      <c r="A12" s="782" t="s">
        <v>130</v>
      </c>
      <c r="B12" s="339" t="s">
        <v>1</v>
      </c>
      <c r="C12" s="339" t="s">
        <v>131</v>
      </c>
      <c r="D12" s="339" t="s">
        <v>100</v>
      </c>
    </row>
    <row r="13" spans="1:5" x14ac:dyDescent="0.3">
      <c r="A13" s="783"/>
      <c r="B13" s="340" t="s">
        <v>72</v>
      </c>
      <c r="C13" s="420" t="s">
        <v>6</v>
      </c>
      <c r="D13" s="420" t="s">
        <v>81</v>
      </c>
    </row>
    <row r="14" spans="1:5" x14ac:dyDescent="0.3">
      <c r="A14" s="421" t="s">
        <v>2</v>
      </c>
      <c r="B14" s="481">
        <v>1200</v>
      </c>
      <c r="C14" s="482"/>
      <c r="D14" s="493"/>
    </row>
    <row r="15" spans="1:5" x14ac:dyDescent="0.3">
      <c r="A15" s="425" t="s">
        <v>173</v>
      </c>
      <c r="B15" s="484">
        <v>1200</v>
      </c>
      <c r="C15" s="484">
        <v>460</v>
      </c>
      <c r="D15" s="494">
        <v>38.333333333333336</v>
      </c>
      <c r="E15" s="47"/>
    </row>
    <row r="16" spans="1:5" x14ac:dyDescent="0.3">
      <c r="A16" s="428" t="s">
        <v>174</v>
      </c>
      <c r="B16" s="486">
        <v>1200</v>
      </c>
      <c r="C16" s="486">
        <v>460</v>
      </c>
      <c r="D16" s="487">
        <v>38.333333333333336</v>
      </c>
    </row>
    <row r="17" spans="1:4" x14ac:dyDescent="0.3">
      <c r="A17" s="431" t="s">
        <v>175</v>
      </c>
      <c r="B17" s="488"/>
      <c r="C17" s="488"/>
      <c r="D17" s="489">
        <v>0</v>
      </c>
    </row>
    <row r="18" spans="1:4" x14ac:dyDescent="0.3">
      <c r="A18" s="434" t="s">
        <v>176</v>
      </c>
      <c r="B18" s="490"/>
      <c r="C18" s="491"/>
      <c r="D18" s="492">
        <v>0</v>
      </c>
    </row>
    <row r="19" spans="1:4" x14ac:dyDescent="0.3">
      <c r="A19" s="421" t="s">
        <v>4</v>
      </c>
      <c r="B19" s="481">
        <v>0</v>
      </c>
      <c r="C19" s="482"/>
      <c r="D19" s="493">
        <v>0</v>
      </c>
    </row>
    <row r="20" spans="1:4" x14ac:dyDescent="0.3">
      <c r="A20" s="425" t="s">
        <v>173</v>
      </c>
      <c r="B20" s="484">
        <v>0</v>
      </c>
      <c r="C20" s="484">
        <v>0</v>
      </c>
      <c r="D20" s="494">
        <v>0</v>
      </c>
    </row>
    <row r="21" spans="1:4" x14ac:dyDescent="0.3">
      <c r="A21" s="428" t="s">
        <v>174</v>
      </c>
      <c r="B21" s="486"/>
      <c r="C21" s="486"/>
      <c r="D21" s="487">
        <v>0</v>
      </c>
    </row>
    <row r="22" spans="1:4" x14ac:dyDescent="0.3">
      <c r="A22" s="431" t="s">
        <v>175</v>
      </c>
      <c r="B22" s="488"/>
      <c r="C22" s="488"/>
      <c r="D22" s="489">
        <v>0</v>
      </c>
    </row>
    <row r="23" spans="1:4" x14ac:dyDescent="0.3">
      <c r="A23" s="434" t="s">
        <v>176</v>
      </c>
      <c r="B23" s="490"/>
      <c r="C23" s="491"/>
      <c r="D23" s="492">
        <v>0</v>
      </c>
    </row>
    <row r="24" spans="1:4" x14ac:dyDescent="0.3">
      <c r="A24" s="421" t="s">
        <v>128</v>
      </c>
      <c r="B24" s="481">
        <v>1200</v>
      </c>
      <c r="C24" s="482"/>
      <c r="D24" s="493">
        <v>0</v>
      </c>
    </row>
    <row r="25" spans="1:4" x14ac:dyDescent="0.3">
      <c r="A25" s="425" t="s">
        <v>173</v>
      </c>
      <c r="B25" s="484">
        <v>1200</v>
      </c>
      <c r="C25" s="484">
        <v>460</v>
      </c>
      <c r="D25" s="494">
        <v>38.333333333333336</v>
      </c>
    </row>
    <row r="26" spans="1:4" x14ac:dyDescent="0.3">
      <c r="A26" s="428" t="s">
        <v>174</v>
      </c>
      <c r="B26" s="486">
        <v>1200</v>
      </c>
      <c r="C26" s="486">
        <v>460</v>
      </c>
      <c r="D26" s="487">
        <v>38.333333333333336</v>
      </c>
    </row>
    <row r="27" spans="1:4" x14ac:dyDescent="0.3">
      <c r="A27" s="431" t="s">
        <v>175</v>
      </c>
      <c r="B27" s="488">
        <v>0</v>
      </c>
      <c r="C27" s="488">
        <v>0</v>
      </c>
      <c r="D27" s="489">
        <v>0</v>
      </c>
    </row>
    <row r="28" spans="1:4" x14ac:dyDescent="0.3">
      <c r="A28" s="434" t="s">
        <v>176</v>
      </c>
      <c r="B28" s="490">
        <v>0</v>
      </c>
      <c r="C28" s="491"/>
      <c r="D28" s="492">
        <v>0</v>
      </c>
    </row>
    <row r="29" spans="1:4" s="45" customFormat="1" ht="39.6" customHeight="1" x14ac:dyDescent="0.25">
      <c r="A29" s="794" t="s">
        <v>359</v>
      </c>
      <c r="B29" s="794"/>
      <c r="C29" s="794"/>
      <c r="D29" s="794"/>
    </row>
    <row r="30" spans="1:4" s="45" customFormat="1" ht="12" x14ac:dyDescent="0.25">
      <c r="A30" s="784" t="s">
        <v>134</v>
      </c>
      <c r="B30" s="784"/>
      <c r="C30" s="784"/>
      <c r="D30" s="784"/>
    </row>
    <row r="31" spans="1:4" x14ac:dyDescent="0.3">
      <c r="A31" s="48"/>
      <c r="B31" s="48"/>
      <c r="C31" s="48"/>
      <c r="D31" s="48"/>
    </row>
    <row r="32" spans="1:4" ht="30.6" customHeight="1" x14ac:dyDescent="0.3">
      <c r="A32" s="785" t="s">
        <v>456</v>
      </c>
      <c r="B32" s="785"/>
      <c r="C32" s="785"/>
      <c r="D32" s="785"/>
    </row>
    <row r="33" spans="1:4" ht="28.8" x14ac:dyDescent="0.3">
      <c r="A33" s="786" t="s">
        <v>135</v>
      </c>
      <c r="B33" s="263" t="s">
        <v>1</v>
      </c>
      <c r="C33" s="264" t="s">
        <v>136</v>
      </c>
      <c r="D33" s="264" t="s">
        <v>100</v>
      </c>
    </row>
    <row r="34" spans="1:4" x14ac:dyDescent="0.3">
      <c r="A34" s="787"/>
      <c r="B34" s="265" t="s">
        <v>72</v>
      </c>
      <c r="C34" s="265" t="s">
        <v>6</v>
      </c>
      <c r="D34" s="265" t="s">
        <v>81</v>
      </c>
    </row>
    <row r="35" spans="1:4" x14ac:dyDescent="0.3">
      <c r="A35" s="570" t="s">
        <v>137</v>
      </c>
      <c r="B35" s="571">
        <v>1200</v>
      </c>
      <c r="C35" s="571">
        <v>460</v>
      </c>
      <c r="D35" s="494">
        <v>38.333333333333336</v>
      </c>
    </row>
    <row r="36" spans="1:4" x14ac:dyDescent="0.3">
      <c r="A36" s="572" t="s">
        <v>138</v>
      </c>
      <c r="B36" s="571">
        <v>1200</v>
      </c>
      <c r="C36" s="571">
        <v>460</v>
      </c>
      <c r="D36" s="494">
        <v>38.333333333333336</v>
      </c>
    </row>
    <row r="37" spans="1:4" x14ac:dyDescent="0.3">
      <c r="A37" s="270" t="s">
        <v>199</v>
      </c>
      <c r="B37" s="573">
        <v>1200</v>
      </c>
      <c r="C37" s="573">
        <v>460</v>
      </c>
      <c r="D37" s="487">
        <v>38.333333333333336</v>
      </c>
    </row>
    <row r="38" spans="1:4" x14ac:dyDescent="0.3">
      <c r="A38" s="572" t="s">
        <v>200</v>
      </c>
      <c r="B38" s="571">
        <v>0</v>
      </c>
      <c r="C38" s="571">
        <v>0</v>
      </c>
      <c r="D38" s="443">
        <v>0</v>
      </c>
    </row>
    <row r="39" spans="1:4" x14ac:dyDescent="0.3">
      <c r="A39" s="570" t="s">
        <v>140</v>
      </c>
      <c r="B39" s="574">
        <v>0</v>
      </c>
      <c r="C39" s="574">
        <v>0</v>
      </c>
      <c r="D39" s="575">
        <v>0</v>
      </c>
    </row>
    <row r="40" spans="1:4" x14ac:dyDescent="0.3">
      <c r="A40" s="576" t="s">
        <v>141</v>
      </c>
      <c r="B40" s="574">
        <v>0</v>
      </c>
      <c r="C40" s="574">
        <v>0</v>
      </c>
      <c r="D40" s="575">
        <v>0</v>
      </c>
    </row>
    <row r="41" spans="1:4" x14ac:dyDescent="0.3">
      <c r="A41" s="572" t="s">
        <v>142</v>
      </c>
      <c r="B41" s="574">
        <v>0</v>
      </c>
      <c r="C41" s="574">
        <v>0</v>
      </c>
      <c r="D41" s="575">
        <v>0</v>
      </c>
    </row>
    <row r="42" spans="1:4" x14ac:dyDescent="0.3">
      <c r="A42" s="572" t="s">
        <v>143</v>
      </c>
      <c r="B42" s="571">
        <v>1200</v>
      </c>
      <c r="C42" s="571">
        <v>460</v>
      </c>
      <c r="D42" s="494">
        <v>38.333333333333336</v>
      </c>
    </row>
    <row r="43" spans="1:4" s="45" customFormat="1" ht="57" customHeight="1" x14ac:dyDescent="0.25">
      <c r="A43" s="801" t="s">
        <v>429</v>
      </c>
      <c r="B43" s="801"/>
      <c r="C43" s="801"/>
      <c r="D43" s="801"/>
    </row>
    <row r="44" spans="1:4" s="45" customFormat="1" ht="12" x14ac:dyDescent="0.25">
      <c r="A44" s="788" t="s">
        <v>144</v>
      </c>
      <c r="B44" s="788"/>
      <c r="C44" s="788"/>
      <c r="D44" s="788"/>
    </row>
    <row r="46" spans="1:4" ht="29.4" customHeight="1" x14ac:dyDescent="0.3">
      <c r="A46" s="785" t="s">
        <v>457</v>
      </c>
      <c r="B46" s="785"/>
      <c r="C46" s="785"/>
      <c r="D46" s="785"/>
    </row>
    <row r="47" spans="1:4" ht="28.8" x14ac:dyDescent="0.3">
      <c r="A47" s="789" t="s">
        <v>135</v>
      </c>
      <c r="B47" s="263" t="s">
        <v>1</v>
      </c>
      <c r="C47" s="264" t="s">
        <v>136</v>
      </c>
      <c r="D47" s="264" t="s">
        <v>100</v>
      </c>
    </row>
    <row r="48" spans="1:4" x14ac:dyDescent="0.3">
      <c r="A48" s="790"/>
      <c r="B48" s="265" t="s">
        <v>72</v>
      </c>
      <c r="C48" s="265" t="s">
        <v>6</v>
      </c>
      <c r="D48" s="265" t="s">
        <v>81</v>
      </c>
    </row>
    <row r="49" spans="1:5" x14ac:dyDescent="0.3">
      <c r="A49" s="570" t="s">
        <v>137</v>
      </c>
      <c r="B49" s="571"/>
      <c r="C49" s="571"/>
      <c r="D49" s="577"/>
    </row>
    <row r="50" spans="1:5" x14ac:dyDescent="0.3">
      <c r="A50" s="572" t="s">
        <v>138</v>
      </c>
      <c r="B50" s="571"/>
      <c r="C50" s="571"/>
      <c r="D50" s="577"/>
    </row>
    <row r="51" spans="1:5" x14ac:dyDescent="0.3">
      <c r="A51" s="572" t="s">
        <v>139</v>
      </c>
      <c r="B51" s="574"/>
      <c r="C51" s="574"/>
      <c r="D51" s="577"/>
    </row>
    <row r="52" spans="1:5" x14ac:dyDescent="0.3">
      <c r="A52" s="578" t="s">
        <v>140</v>
      </c>
      <c r="B52" s="574"/>
      <c r="C52" s="574"/>
      <c r="D52" s="577"/>
    </row>
    <row r="53" spans="1:5" x14ac:dyDescent="0.3">
      <c r="A53" s="572" t="s">
        <v>141</v>
      </c>
      <c r="B53" s="574"/>
      <c r="C53" s="574"/>
      <c r="D53" s="577"/>
    </row>
    <row r="54" spans="1:5" x14ac:dyDescent="0.3">
      <c r="A54" s="572" t="s">
        <v>142</v>
      </c>
      <c r="B54" s="574"/>
      <c r="C54" s="574"/>
      <c r="D54" s="577"/>
    </row>
    <row r="55" spans="1:5" x14ac:dyDescent="0.3">
      <c r="A55" s="578" t="s">
        <v>143</v>
      </c>
      <c r="B55" s="571"/>
      <c r="C55" s="571"/>
      <c r="D55" s="577"/>
    </row>
    <row r="56" spans="1:5" s="45" customFormat="1" ht="54" customHeight="1" x14ac:dyDescent="0.25">
      <c r="A56" s="778" t="s">
        <v>428</v>
      </c>
      <c r="B56" s="779"/>
      <c r="C56" s="779"/>
      <c r="D56" s="779"/>
    </row>
    <row r="57" spans="1:5" s="45" customFormat="1" ht="12" x14ac:dyDescent="0.25">
      <c r="A57" s="788" t="s">
        <v>144</v>
      </c>
      <c r="B57" s="788"/>
      <c r="C57" s="788"/>
      <c r="D57" s="788"/>
    </row>
    <row r="58" spans="1:5" x14ac:dyDescent="0.3">
      <c r="A58" s="49"/>
    </row>
    <row r="59" spans="1:5" ht="33" customHeight="1" x14ac:dyDescent="0.3">
      <c r="A59" s="783" t="s">
        <v>458</v>
      </c>
      <c r="B59" s="783"/>
      <c r="C59" s="783"/>
      <c r="D59" s="783"/>
      <c r="E59" s="783"/>
    </row>
    <row r="60" spans="1:5" ht="43.2" x14ac:dyDescent="0.3">
      <c r="A60" s="791" t="s">
        <v>122</v>
      </c>
      <c r="B60" s="338" t="s">
        <v>1</v>
      </c>
      <c r="C60" s="338" t="s">
        <v>145</v>
      </c>
      <c r="D60" s="50" t="s">
        <v>131</v>
      </c>
      <c r="E60" s="50" t="s">
        <v>100</v>
      </c>
    </row>
    <row r="61" spans="1:5" x14ac:dyDescent="0.3">
      <c r="A61" s="791"/>
      <c r="B61" s="354" t="s">
        <v>72</v>
      </c>
      <c r="C61" s="454" t="s">
        <v>6</v>
      </c>
      <c r="D61" s="454" t="s">
        <v>146</v>
      </c>
      <c r="E61" s="454" t="s">
        <v>147</v>
      </c>
    </row>
    <row r="62" spans="1:5" x14ac:dyDescent="0.3">
      <c r="A62" s="341" t="s">
        <v>2</v>
      </c>
      <c r="B62" s="409">
        <v>1200</v>
      </c>
      <c r="C62" s="409">
        <v>1200</v>
      </c>
      <c r="D62" s="409">
        <v>460</v>
      </c>
      <c r="E62" s="579">
        <v>38.333333333333336</v>
      </c>
    </row>
    <row r="63" spans="1:5" x14ac:dyDescent="0.3">
      <c r="A63" s="411" t="s">
        <v>166</v>
      </c>
      <c r="B63" s="412">
        <v>1200</v>
      </c>
      <c r="C63" s="412">
        <v>1200</v>
      </c>
      <c r="D63" s="412">
        <v>460</v>
      </c>
      <c r="E63" s="568">
        <v>38.333333333333336</v>
      </c>
    </row>
    <row r="64" spans="1:5" x14ac:dyDescent="0.3">
      <c r="A64" s="414" t="s">
        <v>199</v>
      </c>
      <c r="B64" s="457">
        <v>1200</v>
      </c>
      <c r="C64" s="457">
        <v>1200</v>
      </c>
      <c r="D64" s="458">
        <v>460</v>
      </c>
      <c r="E64" s="580">
        <v>38.333333333333336</v>
      </c>
    </row>
    <row r="65" spans="1:5" x14ac:dyDescent="0.3">
      <c r="A65" s="341" t="s">
        <v>4</v>
      </c>
      <c r="B65" s="409"/>
      <c r="C65" s="409"/>
      <c r="D65" s="409"/>
      <c r="E65" s="579">
        <v>0</v>
      </c>
    </row>
    <row r="66" spans="1:5" x14ac:dyDescent="0.3">
      <c r="A66" s="341" t="s">
        <v>128</v>
      </c>
      <c r="B66" s="409">
        <v>1200</v>
      </c>
      <c r="C66" s="409">
        <v>1200</v>
      </c>
      <c r="D66" s="409">
        <v>460</v>
      </c>
      <c r="E66" s="579">
        <v>38.333333333333336</v>
      </c>
    </row>
    <row r="67" spans="1:5" s="45" customFormat="1" ht="33" customHeight="1" x14ac:dyDescent="0.25">
      <c r="A67" s="779" t="s">
        <v>351</v>
      </c>
      <c r="B67" s="779"/>
      <c r="C67" s="779"/>
      <c r="D67" s="779"/>
      <c r="E67" s="779"/>
    </row>
    <row r="68" spans="1:5" s="45" customFormat="1" ht="12" x14ac:dyDescent="0.25">
      <c r="A68" s="788" t="s">
        <v>149</v>
      </c>
      <c r="B68" s="788"/>
      <c r="C68" s="788"/>
      <c r="D68" s="788"/>
      <c r="E68" s="788"/>
    </row>
  </sheetData>
  <mergeCells count="17">
    <mergeCell ref="A57:D57"/>
    <mergeCell ref="A59:E59"/>
    <mergeCell ref="A60:A61"/>
    <mergeCell ref="A67:E67"/>
    <mergeCell ref="A68:E68"/>
    <mergeCell ref="A56:D56"/>
    <mergeCell ref="A8:C8"/>
    <mergeCell ref="A11:D11"/>
    <mergeCell ref="A12:A13"/>
    <mergeCell ref="A29:D29"/>
    <mergeCell ref="A30:D30"/>
    <mergeCell ref="A32:D32"/>
    <mergeCell ref="A33:A34"/>
    <mergeCell ref="A43:D43"/>
    <mergeCell ref="A44:D44"/>
    <mergeCell ref="A46:D46"/>
    <mergeCell ref="A47:A48"/>
  </mergeCells>
  <pageMargins left="0.70866141732283472" right="0.70866141732283472" top="1.5354330708661419" bottom="0.74803149606299213" header="0.31496062992125984" footer="0.31496062992125984"/>
  <pageSetup paperSize="9" scale="75" orientation="portrait" horizont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rowBreaks count="1" manualBreakCount="1">
    <brk id="45" max="4" man="1"/>
  </row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2CA2-17A5-40AD-BA26-05BC107CDEAA}">
  <dimension ref="A1:E100"/>
  <sheetViews>
    <sheetView topLeftCell="A59" zoomScale="90" zoomScaleNormal="90" workbookViewId="0">
      <selection activeCell="A59" sqref="A1:XFD1048576"/>
    </sheetView>
  </sheetViews>
  <sheetFormatPr defaultColWidth="8.88671875" defaultRowHeight="14.4" x14ac:dyDescent="0.3"/>
  <cols>
    <col min="1" max="1" width="65.77734375" style="408" customWidth="1"/>
    <col min="2" max="3" width="16.6640625" style="408" customWidth="1"/>
    <col min="4" max="4" width="18.6640625" style="408" customWidth="1"/>
    <col min="5" max="5" width="16.6640625" style="408" customWidth="1"/>
    <col min="6" max="16384" width="8.88671875" style="408"/>
  </cols>
  <sheetData>
    <row r="1" spans="1:3" x14ac:dyDescent="0.3">
      <c r="A1" s="43" t="s">
        <v>459</v>
      </c>
      <c r="B1" s="43"/>
      <c r="C1" s="43"/>
    </row>
    <row r="2" spans="1:3" ht="43.2" x14ac:dyDescent="0.3">
      <c r="A2" s="347" t="s">
        <v>122</v>
      </c>
      <c r="B2" s="338" t="s">
        <v>1</v>
      </c>
      <c r="C2" s="338" t="s">
        <v>460</v>
      </c>
    </row>
    <row r="3" spans="1:3" x14ac:dyDescent="0.3">
      <c r="A3" s="581" t="s">
        <v>2</v>
      </c>
      <c r="B3" s="409">
        <v>4275</v>
      </c>
      <c r="C3" s="409">
        <f>C4</f>
        <v>0</v>
      </c>
    </row>
    <row r="4" spans="1:3" x14ac:dyDescent="0.3">
      <c r="A4" s="74" t="s">
        <v>201</v>
      </c>
      <c r="B4" s="504">
        <v>4275</v>
      </c>
      <c r="C4" s="504">
        <f>SUM(C5:C7)</f>
        <v>0</v>
      </c>
    </row>
    <row r="5" spans="1:3" x14ac:dyDescent="0.3">
      <c r="A5" s="582" t="s">
        <v>202</v>
      </c>
      <c r="B5" s="583">
        <v>500</v>
      </c>
      <c r="C5" s="584"/>
    </row>
    <row r="6" spans="1:3" ht="28.8" x14ac:dyDescent="0.3">
      <c r="A6" s="585" t="s">
        <v>203</v>
      </c>
      <c r="B6" s="586">
        <v>300</v>
      </c>
      <c r="C6" s="587"/>
    </row>
    <row r="7" spans="1:3" x14ac:dyDescent="0.3">
      <c r="A7" s="585" t="s">
        <v>204</v>
      </c>
      <c r="B7" s="588">
        <v>300</v>
      </c>
      <c r="C7" s="587"/>
    </row>
    <row r="8" spans="1:3" x14ac:dyDescent="0.3">
      <c r="A8" s="585" t="s">
        <v>205</v>
      </c>
      <c r="B8" s="488">
        <v>1020</v>
      </c>
      <c r="C8" s="587"/>
    </row>
    <row r="9" spans="1:3" x14ac:dyDescent="0.3">
      <c r="A9" s="585" t="s">
        <v>206</v>
      </c>
      <c r="B9" s="586">
        <v>600</v>
      </c>
      <c r="C9" s="587"/>
    </row>
    <row r="10" spans="1:3" x14ac:dyDescent="0.3">
      <c r="A10" s="585" t="s">
        <v>207</v>
      </c>
      <c r="B10" s="586">
        <v>300</v>
      </c>
      <c r="C10" s="587"/>
    </row>
    <row r="11" spans="1:3" ht="43.2" x14ac:dyDescent="0.3">
      <c r="A11" s="585" t="s">
        <v>208</v>
      </c>
      <c r="B11" s="586">
        <v>800</v>
      </c>
      <c r="C11" s="587"/>
    </row>
    <row r="12" spans="1:3" x14ac:dyDescent="0.3">
      <c r="A12" s="585" t="s">
        <v>209</v>
      </c>
      <c r="B12" s="586">
        <v>300</v>
      </c>
      <c r="C12" s="587"/>
    </row>
    <row r="13" spans="1:3" ht="28.8" x14ac:dyDescent="0.3">
      <c r="A13" s="589" t="s">
        <v>210</v>
      </c>
      <c r="B13" s="590">
        <v>155</v>
      </c>
      <c r="C13" s="591"/>
    </row>
    <row r="14" spans="1:3" x14ac:dyDescent="0.3">
      <c r="A14" s="92" t="s">
        <v>4</v>
      </c>
      <c r="B14" s="409">
        <v>1455</v>
      </c>
      <c r="C14" s="409">
        <f>C15</f>
        <v>0</v>
      </c>
    </row>
    <row r="15" spans="1:3" x14ac:dyDescent="0.3">
      <c r="A15" s="74" t="s">
        <v>201</v>
      </c>
      <c r="B15" s="504">
        <v>1455</v>
      </c>
      <c r="C15" s="504"/>
    </row>
    <row r="16" spans="1:3" ht="28.8" x14ac:dyDescent="0.3">
      <c r="A16" s="511" t="s">
        <v>211</v>
      </c>
      <c r="B16" s="592">
        <v>1455</v>
      </c>
      <c r="C16" s="593"/>
    </row>
    <row r="17" spans="1:5" x14ac:dyDescent="0.3">
      <c r="A17" s="92" t="s">
        <v>128</v>
      </c>
      <c r="B17" s="409">
        <v>5730</v>
      </c>
      <c r="C17" s="409">
        <f>C5</f>
        <v>0</v>
      </c>
    </row>
    <row r="18" spans="1:5" s="45" customFormat="1" ht="26.4" customHeight="1" x14ac:dyDescent="0.25">
      <c r="A18" s="780" t="s">
        <v>354</v>
      </c>
      <c r="B18" s="780"/>
      <c r="C18" s="780"/>
    </row>
    <row r="19" spans="1:5" s="45" customFormat="1" ht="12" x14ac:dyDescent="0.25">
      <c r="A19" s="46" t="s">
        <v>129</v>
      </c>
    </row>
    <row r="21" spans="1:5" ht="30.45" customHeight="1" x14ac:dyDescent="0.3">
      <c r="A21" s="781" t="s">
        <v>461</v>
      </c>
      <c r="B21" s="781"/>
      <c r="C21" s="781"/>
      <c r="D21" s="781"/>
    </row>
    <row r="22" spans="1:5" ht="28.8" x14ac:dyDescent="0.3">
      <c r="A22" s="594" t="s">
        <v>171</v>
      </c>
      <c r="B22" s="339" t="s">
        <v>1</v>
      </c>
      <c r="C22" s="353" t="s">
        <v>131</v>
      </c>
      <c r="D22" s="339" t="s">
        <v>100</v>
      </c>
    </row>
    <row r="23" spans="1:5" x14ac:dyDescent="0.3">
      <c r="A23" s="340"/>
      <c r="B23" s="340" t="s">
        <v>72</v>
      </c>
      <c r="C23" s="420" t="s">
        <v>6</v>
      </c>
      <c r="D23" s="420" t="s">
        <v>81</v>
      </c>
    </row>
    <row r="24" spans="1:5" x14ac:dyDescent="0.3">
      <c r="A24" s="581" t="s">
        <v>2</v>
      </c>
      <c r="B24" s="422">
        <v>4274.9799999999996</v>
      </c>
      <c r="C24" s="595"/>
      <c r="D24" s="596"/>
    </row>
    <row r="25" spans="1:5" x14ac:dyDescent="0.3">
      <c r="A25" s="597" t="s">
        <v>212</v>
      </c>
      <c r="B25" s="598">
        <v>3906.91</v>
      </c>
      <c r="C25" s="598">
        <v>1542.06</v>
      </c>
      <c r="D25" s="599">
        <v>39.5</v>
      </c>
      <c r="E25" s="47"/>
    </row>
    <row r="26" spans="1:5" x14ac:dyDescent="0.3">
      <c r="A26" s="428" t="s">
        <v>63</v>
      </c>
      <c r="B26" s="429">
        <v>3639.16</v>
      </c>
      <c r="C26" s="429">
        <v>1542.06</v>
      </c>
      <c r="D26" s="444">
        <v>42.4</v>
      </c>
    </row>
    <row r="27" spans="1:5" x14ac:dyDescent="0.3">
      <c r="A27" s="431" t="s">
        <v>64</v>
      </c>
      <c r="B27" s="432">
        <v>267.75</v>
      </c>
      <c r="C27" s="432" t="s">
        <v>347</v>
      </c>
      <c r="D27" s="600" t="s">
        <v>347</v>
      </c>
    </row>
    <row r="28" spans="1:5" x14ac:dyDescent="0.3">
      <c r="A28" s="434" t="s">
        <v>56</v>
      </c>
      <c r="B28" s="435">
        <v>368.07</v>
      </c>
      <c r="C28" s="601" t="s">
        <v>347</v>
      </c>
      <c r="D28" s="602" t="s">
        <v>347</v>
      </c>
    </row>
    <row r="29" spans="1:5" x14ac:dyDescent="0.3">
      <c r="A29" s="581" t="s">
        <v>4</v>
      </c>
      <c r="B29" s="422">
        <v>1455.24</v>
      </c>
      <c r="C29" s="595" t="s">
        <v>347</v>
      </c>
      <c r="D29" s="596" t="s">
        <v>347</v>
      </c>
    </row>
    <row r="30" spans="1:5" x14ac:dyDescent="0.3">
      <c r="A30" s="597" t="s">
        <v>212</v>
      </c>
      <c r="B30" s="598">
        <v>1455.24</v>
      </c>
      <c r="C30" s="598">
        <v>514.82000000000005</v>
      </c>
      <c r="D30" s="599">
        <v>35.4</v>
      </c>
    </row>
    <row r="31" spans="1:5" x14ac:dyDescent="0.3">
      <c r="A31" s="428" t="s">
        <v>63</v>
      </c>
      <c r="B31" s="429">
        <v>1455.24</v>
      </c>
      <c r="C31" s="429">
        <v>514.82000000000005</v>
      </c>
      <c r="D31" s="444">
        <v>35.4</v>
      </c>
    </row>
    <row r="32" spans="1:5" x14ac:dyDescent="0.3">
      <c r="A32" s="431" t="s">
        <v>64</v>
      </c>
      <c r="B32" s="432" t="s">
        <v>347</v>
      </c>
      <c r="C32" s="432" t="s">
        <v>347</v>
      </c>
      <c r="D32" s="600"/>
    </row>
    <row r="33" spans="1:4" x14ac:dyDescent="0.3">
      <c r="A33" s="434" t="s">
        <v>56</v>
      </c>
      <c r="B33" s="442" t="s">
        <v>347</v>
      </c>
      <c r="C33" s="601" t="s">
        <v>347</v>
      </c>
      <c r="D33" s="602" t="s">
        <v>347</v>
      </c>
    </row>
    <row r="34" spans="1:4" x14ac:dyDescent="0.3">
      <c r="A34" s="581" t="s">
        <v>128</v>
      </c>
      <c r="B34" s="422">
        <v>5730.2199999999993</v>
      </c>
      <c r="C34" s="595" t="s">
        <v>347</v>
      </c>
      <c r="D34" s="596" t="s">
        <v>347</v>
      </c>
    </row>
    <row r="35" spans="1:4" x14ac:dyDescent="0.3">
      <c r="A35" s="597" t="s">
        <v>212</v>
      </c>
      <c r="B35" s="598">
        <v>5362.15</v>
      </c>
      <c r="C35" s="598">
        <v>2056.88</v>
      </c>
      <c r="D35" s="599">
        <v>38.4</v>
      </c>
    </row>
    <row r="36" spans="1:4" x14ac:dyDescent="0.3">
      <c r="A36" s="428" t="s">
        <v>63</v>
      </c>
      <c r="B36" s="429">
        <v>5094.3999999999996</v>
      </c>
      <c r="C36" s="429">
        <v>2056.88</v>
      </c>
      <c r="D36" s="444">
        <v>40.4</v>
      </c>
    </row>
    <row r="37" spans="1:4" x14ac:dyDescent="0.3">
      <c r="A37" s="431" t="s">
        <v>64</v>
      </c>
      <c r="B37" s="432">
        <v>267.75</v>
      </c>
      <c r="C37" s="432" t="s">
        <v>347</v>
      </c>
      <c r="D37" s="600" t="s">
        <v>347</v>
      </c>
    </row>
    <row r="38" spans="1:4" x14ac:dyDescent="0.3">
      <c r="A38" s="434" t="s">
        <v>56</v>
      </c>
      <c r="B38" s="442" t="s">
        <v>347</v>
      </c>
      <c r="C38" s="601"/>
      <c r="D38" s="602"/>
    </row>
    <row r="39" spans="1:4" s="45" customFormat="1" ht="23.4" customHeight="1" x14ac:dyDescent="0.25">
      <c r="A39" s="780" t="s">
        <v>355</v>
      </c>
      <c r="B39" s="780"/>
      <c r="C39" s="780"/>
      <c r="D39" s="780"/>
    </row>
    <row r="40" spans="1:4" s="45" customFormat="1" ht="12" x14ac:dyDescent="0.25">
      <c r="A40" s="798" t="s">
        <v>177</v>
      </c>
      <c r="B40" s="798"/>
      <c r="C40" s="798"/>
      <c r="D40" s="798"/>
    </row>
    <row r="41" spans="1:4" x14ac:dyDescent="0.3">
      <c r="A41" s="48"/>
      <c r="B41" s="48"/>
      <c r="C41" s="48"/>
      <c r="D41" s="48"/>
    </row>
    <row r="42" spans="1:4" ht="33.6" customHeight="1" x14ac:dyDescent="0.3">
      <c r="A42" s="785" t="s">
        <v>462</v>
      </c>
      <c r="B42" s="785"/>
      <c r="C42" s="785"/>
      <c r="D42" s="785"/>
    </row>
    <row r="43" spans="1:4" ht="28.8" x14ac:dyDescent="0.3">
      <c r="A43" s="805" t="s">
        <v>135</v>
      </c>
      <c r="B43" s="339" t="s">
        <v>1</v>
      </c>
      <c r="C43" s="264" t="s">
        <v>131</v>
      </c>
      <c r="D43" s="353" t="s">
        <v>100</v>
      </c>
    </row>
    <row r="44" spans="1:4" x14ac:dyDescent="0.3">
      <c r="A44" s="805"/>
      <c r="B44" s="265" t="s">
        <v>72</v>
      </c>
      <c r="C44" s="265" t="s">
        <v>6</v>
      </c>
      <c r="D44" s="265" t="s">
        <v>81</v>
      </c>
    </row>
    <row r="45" spans="1:4" x14ac:dyDescent="0.3">
      <c r="A45" s="204" t="s">
        <v>349</v>
      </c>
      <c r="B45" s="205">
        <v>5094.3999999999996</v>
      </c>
      <c r="C45" s="205">
        <v>2056.88</v>
      </c>
      <c r="D45" s="206">
        <v>40.375314070351799</v>
      </c>
    </row>
    <row r="46" spans="1:4" x14ac:dyDescent="0.3">
      <c r="A46" s="207" t="s">
        <v>138</v>
      </c>
      <c r="B46" s="208">
        <v>3639.16</v>
      </c>
      <c r="C46" s="208">
        <v>1542.06</v>
      </c>
      <c r="D46" s="209">
        <v>42.374064344519098</v>
      </c>
    </row>
    <row r="47" spans="1:4" x14ac:dyDescent="0.3">
      <c r="A47" s="446" t="s">
        <v>201</v>
      </c>
      <c r="B47" s="603">
        <v>3639.16</v>
      </c>
      <c r="C47" s="603">
        <v>1542.06</v>
      </c>
      <c r="D47" s="604">
        <v>42.374064344519098</v>
      </c>
    </row>
    <row r="48" spans="1:4" x14ac:dyDescent="0.3">
      <c r="A48" s="165" t="s">
        <v>202</v>
      </c>
      <c r="B48" s="605">
        <v>245</v>
      </c>
      <c r="C48" s="605">
        <v>98</v>
      </c>
      <c r="D48" s="606">
        <v>40</v>
      </c>
    </row>
    <row r="49" spans="1:4" ht="28.8" x14ac:dyDescent="0.3">
      <c r="A49" s="165" t="s">
        <v>203</v>
      </c>
      <c r="B49" s="607">
        <v>261.33999999999997</v>
      </c>
      <c r="C49" s="607">
        <v>130.68</v>
      </c>
      <c r="D49" s="608">
        <v>50.003826432999197</v>
      </c>
    </row>
    <row r="50" spans="1:4" x14ac:dyDescent="0.3">
      <c r="A50" s="165" t="s">
        <v>360</v>
      </c>
      <c r="B50" s="607">
        <v>300</v>
      </c>
      <c r="C50" s="607">
        <v>106.09</v>
      </c>
      <c r="D50" s="608">
        <v>35.363333333333301</v>
      </c>
    </row>
    <row r="51" spans="1:4" x14ac:dyDescent="0.3">
      <c r="A51" s="165" t="s">
        <v>205</v>
      </c>
      <c r="B51" s="607">
        <v>1000</v>
      </c>
      <c r="C51" s="607">
        <v>399.89</v>
      </c>
      <c r="D51" s="608">
        <v>39.988999999999997</v>
      </c>
    </row>
    <row r="52" spans="1:4" x14ac:dyDescent="0.3">
      <c r="A52" s="165" t="s">
        <v>206</v>
      </c>
      <c r="B52" s="607">
        <v>590</v>
      </c>
      <c r="C52" s="607">
        <v>283.2</v>
      </c>
      <c r="D52" s="608">
        <v>48</v>
      </c>
    </row>
    <row r="53" spans="1:4" x14ac:dyDescent="0.3">
      <c r="A53" s="165" t="s">
        <v>361</v>
      </c>
      <c r="B53" s="607">
        <v>297.82</v>
      </c>
      <c r="C53" s="607">
        <v>125.45</v>
      </c>
      <c r="D53" s="608">
        <v>42.122758713316799</v>
      </c>
    </row>
    <row r="54" spans="1:4" ht="43.2" x14ac:dyDescent="0.3">
      <c r="A54" s="165" t="s">
        <v>208</v>
      </c>
      <c r="B54" s="607">
        <v>790</v>
      </c>
      <c r="C54" s="607">
        <v>336.75</v>
      </c>
      <c r="D54" s="608">
        <v>42.626582278481003</v>
      </c>
    </row>
    <row r="55" spans="1:4" ht="28.8" x14ac:dyDescent="0.3">
      <c r="A55" s="165" t="s">
        <v>210</v>
      </c>
      <c r="B55" s="607">
        <v>155</v>
      </c>
      <c r="C55" s="607">
        <v>62</v>
      </c>
      <c r="D55" s="608">
        <v>40</v>
      </c>
    </row>
    <row r="56" spans="1:4" x14ac:dyDescent="0.3">
      <c r="A56" s="609" t="s">
        <v>139</v>
      </c>
      <c r="B56" s="610">
        <v>1455.24</v>
      </c>
      <c r="C56" s="610">
        <v>514.82000000000005</v>
      </c>
      <c r="D56" s="611">
        <v>35.376982490860598</v>
      </c>
    </row>
    <row r="57" spans="1:4" x14ac:dyDescent="0.3">
      <c r="A57" s="446" t="s">
        <v>201</v>
      </c>
      <c r="B57" s="603">
        <v>1455.24</v>
      </c>
      <c r="C57" s="603">
        <v>514.82000000000005</v>
      </c>
      <c r="D57" s="604">
        <v>35.376982490860598</v>
      </c>
    </row>
    <row r="58" spans="1:4" ht="28.8" x14ac:dyDescent="0.3">
      <c r="A58" s="165" t="s">
        <v>211</v>
      </c>
      <c r="B58" s="607">
        <v>1455.24</v>
      </c>
      <c r="C58" s="607">
        <v>514.82000000000005</v>
      </c>
      <c r="D58" s="608">
        <v>35.376982490860598</v>
      </c>
    </row>
    <row r="59" spans="1:4" x14ac:dyDescent="0.3">
      <c r="A59" s="612" t="s">
        <v>140</v>
      </c>
      <c r="B59" s="610">
        <v>267.75</v>
      </c>
      <c r="C59" s="613" t="s">
        <v>347</v>
      </c>
      <c r="D59" s="613" t="s">
        <v>347</v>
      </c>
    </row>
    <row r="60" spans="1:4" x14ac:dyDescent="0.3">
      <c r="A60" s="609" t="s">
        <v>362</v>
      </c>
      <c r="B60" s="610">
        <v>267.75</v>
      </c>
      <c r="C60" s="613" t="s">
        <v>347</v>
      </c>
      <c r="D60" s="613" t="s">
        <v>347</v>
      </c>
    </row>
    <row r="61" spans="1:4" x14ac:dyDescent="0.3">
      <c r="A61" s="446" t="s">
        <v>201</v>
      </c>
      <c r="B61" s="603">
        <v>267.75</v>
      </c>
      <c r="C61" s="614" t="s">
        <v>347</v>
      </c>
      <c r="D61" s="614" t="s">
        <v>347</v>
      </c>
    </row>
    <row r="62" spans="1:4" x14ac:dyDescent="0.3">
      <c r="A62" s="165" t="s">
        <v>209</v>
      </c>
      <c r="B62" s="607">
        <v>267.75</v>
      </c>
      <c r="C62" s="615" t="s">
        <v>347</v>
      </c>
      <c r="D62" s="615" t="s">
        <v>347</v>
      </c>
    </row>
    <row r="63" spans="1:4" x14ac:dyDescent="0.3">
      <c r="A63" s="609" t="s">
        <v>363</v>
      </c>
      <c r="B63" s="616" t="s">
        <v>347</v>
      </c>
      <c r="C63" s="616" t="s">
        <v>347</v>
      </c>
      <c r="D63" s="616" t="s">
        <v>347</v>
      </c>
    </row>
    <row r="64" spans="1:4" x14ac:dyDescent="0.3">
      <c r="A64" s="211" t="s">
        <v>128</v>
      </c>
      <c r="B64" s="617">
        <v>5362.15</v>
      </c>
      <c r="C64" s="617">
        <v>2056.88</v>
      </c>
      <c r="D64" s="618">
        <v>38.359240230131576</v>
      </c>
    </row>
    <row r="65" spans="1:4" s="45" customFormat="1" ht="51.6" customHeight="1" x14ac:dyDescent="0.25">
      <c r="A65" s="779" t="s">
        <v>427</v>
      </c>
      <c r="B65" s="779"/>
      <c r="C65" s="779"/>
      <c r="D65" s="779"/>
    </row>
    <row r="66" spans="1:4" s="45" customFormat="1" ht="12" x14ac:dyDescent="0.25">
      <c r="A66" s="799" t="s">
        <v>178</v>
      </c>
      <c r="B66" s="799"/>
      <c r="C66" s="799"/>
      <c r="D66" s="799"/>
    </row>
    <row r="68" spans="1:4" ht="31.8" customHeight="1" x14ac:dyDescent="0.3">
      <c r="A68" s="785" t="s">
        <v>463</v>
      </c>
      <c r="B68" s="785"/>
      <c r="C68" s="785"/>
      <c r="D68" s="785"/>
    </row>
    <row r="69" spans="1:4" ht="28.8" x14ac:dyDescent="0.3">
      <c r="A69" s="789" t="s">
        <v>135</v>
      </c>
      <c r="B69" s="263" t="s">
        <v>1</v>
      </c>
      <c r="C69" s="264" t="s">
        <v>131</v>
      </c>
      <c r="D69" s="264" t="s">
        <v>100</v>
      </c>
    </row>
    <row r="70" spans="1:4" x14ac:dyDescent="0.3">
      <c r="A70" s="790"/>
      <c r="B70" s="265" t="s">
        <v>72</v>
      </c>
      <c r="C70" s="265" t="s">
        <v>6</v>
      </c>
      <c r="D70" s="265" t="s">
        <v>81</v>
      </c>
    </row>
    <row r="71" spans="1:4" x14ac:dyDescent="0.3">
      <c r="A71" s="212" t="s">
        <v>137</v>
      </c>
      <c r="B71" s="616" t="s">
        <v>347</v>
      </c>
      <c r="C71" s="616" t="s">
        <v>347</v>
      </c>
      <c r="D71" s="616" t="s">
        <v>347</v>
      </c>
    </row>
    <row r="72" spans="1:4" x14ac:dyDescent="0.3">
      <c r="A72" s="213" t="s">
        <v>138</v>
      </c>
      <c r="B72" s="616" t="s">
        <v>347</v>
      </c>
      <c r="C72" s="616" t="s">
        <v>347</v>
      </c>
      <c r="D72" s="616" t="s">
        <v>347</v>
      </c>
    </row>
    <row r="73" spans="1:4" x14ac:dyDescent="0.3">
      <c r="A73" s="213" t="s">
        <v>139</v>
      </c>
      <c r="B73" s="616" t="s">
        <v>347</v>
      </c>
      <c r="C73" s="616" t="s">
        <v>347</v>
      </c>
      <c r="D73" s="616" t="s">
        <v>347</v>
      </c>
    </row>
    <row r="74" spans="1:4" x14ac:dyDescent="0.3">
      <c r="A74" s="214" t="s">
        <v>140</v>
      </c>
      <c r="B74" s="616" t="s">
        <v>347</v>
      </c>
      <c r="C74" s="616" t="s">
        <v>347</v>
      </c>
      <c r="D74" s="616" t="s">
        <v>347</v>
      </c>
    </row>
    <row r="75" spans="1:4" x14ac:dyDescent="0.3">
      <c r="A75" s="213" t="s">
        <v>141</v>
      </c>
      <c r="B75" s="616" t="s">
        <v>347</v>
      </c>
      <c r="C75" s="616" t="s">
        <v>347</v>
      </c>
      <c r="D75" s="616" t="s">
        <v>347</v>
      </c>
    </row>
    <row r="76" spans="1:4" x14ac:dyDescent="0.3">
      <c r="A76" s="213" t="s">
        <v>142</v>
      </c>
      <c r="B76" s="616" t="s">
        <v>347</v>
      </c>
      <c r="C76" s="616" t="s">
        <v>347</v>
      </c>
      <c r="D76" s="616" t="s">
        <v>347</v>
      </c>
    </row>
    <row r="77" spans="1:4" x14ac:dyDescent="0.3">
      <c r="A77" s="211" t="s">
        <v>128</v>
      </c>
      <c r="B77" s="616" t="s">
        <v>347</v>
      </c>
      <c r="C77" s="616" t="s">
        <v>347</v>
      </c>
      <c r="D77" s="616" t="s">
        <v>347</v>
      </c>
    </row>
    <row r="78" spans="1:4" s="45" customFormat="1" ht="48.6" customHeight="1" x14ac:dyDescent="0.25">
      <c r="A78" s="778" t="s">
        <v>431</v>
      </c>
      <c r="B78" s="779"/>
      <c r="C78" s="779"/>
      <c r="D78" s="779"/>
    </row>
    <row r="79" spans="1:4" s="45" customFormat="1" ht="12" x14ac:dyDescent="0.25">
      <c r="A79" s="788" t="s">
        <v>144</v>
      </c>
      <c r="B79" s="788"/>
      <c r="C79" s="788"/>
      <c r="D79" s="788"/>
    </row>
    <row r="81" spans="1:5" x14ac:dyDescent="0.3">
      <c r="A81" s="783" t="s">
        <v>464</v>
      </c>
      <c r="B81" s="783"/>
      <c r="C81" s="783"/>
      <c r="D81" s="783"/>
      <c r="E81" s="783"/>
    </row>
    <row r="82" spans="1:5" ht="43.2" x14ac:dyDescent="0.3">
      <c r="A82" s="806" t="s">
        <v>122</v>
      </c>
      <c r="B82" s="338" t="s">
        <v>1</v>
      </c>
      <c r="C82" s="338" t="s">
        <v>145</v>
      </c>
      <c r="D82" s="50" t="s">
        <v>131</v>
      </c>
      <c r="E82" s="50" t="s">
        <v>100</v>
      </c>
    </row>
    <row r="83" spans="1:5" x14ac:dyDescent="0.3">
      <c r="A83" s="806"/>
      <c r="B83" s="354" t="s">
        <v>72</v>
      </c>
      <c r="C83" s="454" t="s">
        <v>6</v>
      </c>
      <c r="D83" s="454" t="s">
        <v>146</v>
      </c>
      <c r="E83" s="454" t="s">
        <v>147</v>
      </c>
    </row>
    <row r="84" spans="1:5" x14ac:dyDescent="0.3">
      <c r="A84" s="164" t="s">
        <v>2</v>
      </c>
      <c r="B84" s="178">
        <v>4274.9799999999996</v>
      </c>
      <c r="C84" s="178">
        <v>3906.91</v>
      </c>
      <c r="D84" s="178">
        <v>1542.06</v>
      </c>
      <c r="E84" s="206">
        <v>39.470067137456503</v>
      </c>
    </row>
    <row r="85" spans="1:5" x14ac:dyDescent="0.3">
      <c r="A85" s="215" t="s">
        <v>201</v>
      </c>
      <c r="B85" s="216">
        <v>4274.9799999999996</v>
      </c>
      <c r="C85" s="217">
        <v>3906.91</v>
      </c>
      <c r="D85" s="217">
        <v>1542.06</v>
      </c>
      <c r="E85" s="218">
        <v>39.470067137456503</v>
      </c>
    </row>
    <row r="86" spans="1:5" x14ac:dyDescent="0.3">
      <c r="A86" s="165" t="s">
        <v>202</v>
      </c>
      <c r="B86" s="329">
        <v>500</v>
      </c>
      <c r="C86" s="395">
        <v>245</v>
      </c>
      <c r="D86" s="395">
        <v>98</v>
      </c>
      <c r="E86" s="401">
        <v>40</v>
      </c>
    </row>
    <row r="87" spans="1:5" ht="28.8" x14ac:dyDescent="0.3">
      <c r="A87" s="165" t="s">
        <v>203</v>
      </c>
      <c r="B87" s="329">
        <v>299.98</v>
      </c>
      <c r="C87" s="395">
        <v>261.33999999999997</v>
      </c>
      <c r="D87" s="395">
        <v>130.68</v>
      </c>
      <c r="E87" s="401">
        <v>50.003826432999197</v>
      </c>
    </row>
    <row r="88" spans="1:5" x14ac:dyDescent="0.3">
      <c r="A88" s="165" t="s">
        <v>360</v>
      </c>
      <c r="B88" s="329">
        <v>300</v>
      </c>
      <c r="C88" s="395">
        <v>300</v>
      </c>
      <c r="D88" s="395">
        <v>106.09</v>
      </c>
      <c r="E88" s="401">
        <v>35.363333333333301</v>
      </c>
    </row>
    <row r="89" spans="1:5" x14ac:dyDescent="0.3">
      <c r="A89" s="165" t="s">
        <v>205</v>
      </c>
      <c r="B89" s="329">
        <v>1020</v>
      </c>
      <c r="C89" s="395">
        <v>1000</v>
      </c>
      <c r="D89" s="395">
        <v>399.89</v>
      </c>
      <c r="E89" s="401">
        <v>39.988999999999997</v>
      </c>
    </row>
    <row r="90" spans="1:5" x14ac:dyDescent="0.3">
      <c r="A90" s="165" t="s">
        <v>206</v>
      </c>
      <c r="B90" s="329">
        <v>600</v>
      </c>
      <c r="C90" s="395">
        <v>590</v>
      </c>
      <c r="D90" s="395">
        <v>283.2</v>
      </c>
      <c r="E90" s="401">
        <v>48</v>
      </c>
    </row>
    <row r="91" spans="1:5" x14ac:dyDescent="0.3">
      <c r="A91" s="165" t="s">
        <v>361</v>
      </c>
      <c r="B91" s="329">
        <v>300</v>
      </c>
      <c r="C91" s="395">
        <v>297.82</v>
      </c>
      <c r="D91" s="395">
        <v>125.45</v>
      </c>
      <c r="E91" s="401">
        <v>42.122758713316799</v>
      </c>
    </row>
    <row r="92" spans="1:5" ht="43.05" customHeight="1" x14ac:dyDescent="0.3">
      <c r="A92" s="165" t="s">
        <v>208</v>
      </c>
      <c r="B92" s="329">
        <v>800</v>
      </c>
      <c r="C92" s="395">
        <v>790</v>
      </c>
      <c r="D92" s="395">
        <v>336.75</v>
      </c>
      <c r="E92" s="401">
        <v>42.626582278481003</v>
      </c>
    </row>
    <row r="93" spans="1:5" x14ac:dyDescent="0.3">
      <c r="A93" s="165" t="s">
        <v>209</v>
      </c>
      <c r="B93" s="329">
        <v>300</v>
      </c>
      <c r="C93" s="395">
        <v>267.75</v>
      </c>
      <c r="D93" s="619" t="s">
        <v>347</v>
      </c>
      <c r="E93" s="401" t="s">
        <v>347</v>
      </c>
    </row>
    <row r="94" spans="1:5" ht="28.8" x14ac:dyDescent="0.3">
      <c r="A94" s="165" t="s">
        <v>210</v>
      </c>
      <c r="B94" s="329">
        <v>155</v>
      </c>
      <c r="C94" s="395">
        <v>155</v>
      </c>
      <c r="D94" s="395">
        <v>62</v>
      </c>
      <c r="E94" s="401">
        <v>40</v>
      </c>
    </row>
    <row r="95" spans="1:5" x14ac:dyDescent="0.3">
      <c r="A95" s="449" t="s">
        <v>4</v>
      </c>
      <c r="B95" s="195">
        <v>1455.24</v>
      </c>
      <c r="C95" s="195">
        <v>1455.24</v>
      </c>
      <c r="D95" s="195">
        <v>514.82000000000005</v>
      </c>
      <c r="E95" s="180">
        <v>35.376982490860598</v>
      </c>
    </row>
    <row r="96" spans="1:5" x14ac:dyDescent="0.3">
      <c r="A96" s="292" t="s">
        <v>201</v>
      </c>
      <c r="B96" s="217">
        <v>1455.24</v>
      </c>
      <c r="C96" s="217">
        <v>1455.24</v>
      </c>
      <c r="D96" s="217">
        <v>514.82000000000005</v>
      </c>
      <c r="E96" s="218">
        <v>35.376982490860598</v>
      </c>
    </row>
    <row r="97" spans="1:5" ht="28.8" x14ac:dyDescent="0.3">
      <c r="A97" s="165" t="s">
        <v>211</v>
      </c>
      <c r="B97" s="395">
        <v>1455.24</v>
      </c>
      <c r="C97" s="395">
        <v>1455.24</v>
      </c>
      <c r="D97" s="395">
        <v>514.82000000000005</v>
      </c>
      <c r="E97" s="401">
        <v>35.376982490860598</v>
      </c>
    </row>
    <row r="98" spans="1:5" x14ac:dyDescent="0.3">
      <c r="A98" s="189" t="s">
        <v>128</v>
      </c>
      <c r="B98" s="219">
        <v>5730.22</v>
      </c>
      <c r="C98" s="219">
        <v>5362.15</v>
      </c>
      <c r="D98" s="219">
        <v>2056.88</v>
      </c>
      <c r="E98" s="220">
        <v>38.359240230131597</v>
      </c>
    </row>
    <row r="99" spans="1:5" s="45" customFormat="1" ht="30" customHeight="1" x14ac:dyDescent="0.25">
      <c r="A99" s="779" t="s">
        <v>351</v>
      </c>
      <c r="B99" s="779"/>
      <c r="C99" s="779"/>
      <c r="D99" s="779"/>
      <c r="E99" s="779"/>
    </row>
    <row r="100" spans="1:5" s="45" customFormat="1" ht="14.4" customHeight="1" x14ac:dyDescent="0.25">
      <c r="A100" s="788" t="s">
        <v>149</v>
      </c>
      <c r="B100" s="788"/>
      <c r="C100" s="788"/>
      <c r="D100" s="788"/>
      <c r="E100" s="788"/>
    </row>
  </sheetData>
  <mergeCells count="16">
    <mergeCell ref="A81:E81"/>
    <mergeCell ref="A82:A83"/>
    <mergeCell ref="A99:E99"/>
    <mergeCell ref="A100:E100"/>
    <mergeCell ref="A65:D65"/>
    <mergeCell ref="A66:D66"/>
    <mergeCell ref="A68:D68"/>
    <mergeCell ref="A69:A70"/>
    <mergeCell ref="A78:D78"/>
    <mergeCell ref="A79:D79"/>
    <mergeCell ref="A43:A44"/>
    <mergeCell ref="A18:C18"/>
    <mergeCell ref="A21:D21"/>
    <mergeCell ref="A39:D39"/>
    <mergeCell ref="A40:D40"/>
    <mergeCell ref="A42:D42"/>
  </mergeCells>
  <pageMargins left="0.70866141732283472" right="0.70866141732283472" top="1.3385826771653544" bottom="0.55118110236220474" header="0.31496062992125984" footer="0.31496062992125984"/>
  <pageSetup paperSize="9" scale="60" fitToHeight="0" orientation="portrait" horizont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rowBreaks count="1" manualBreakCount="1">
    <brk id="66" max="4" man="1"/>
  </row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7936C-3503-4786-A020-650D236A8F8D}">
  <dimension ref="A1:E75"/>
  <sheetViews>
    <sheetView topLeftCell="A17" zoomScale="90" zoomScaleNormal="90" workbookViewId="0">
      <selection activeCell="A17" sqref="A1:XFD1048576"/>
    </sheetView>
  </sheetViews>
  <sheetFormatPr defaultColWidth="8.88671875" defaultRowHeight="14.4" x14ac:dyDescent="0.3"/>
  <cols>
    <col min="1" max="1" width="56.21875" style="408" customWidth="1"/>
    <col min="2" max="2" width="13.77734375" style="408" customWidth="1"/>
    <col min="3" max="3" width="16.33203125" style="408" customWidth="1"/>
    <col min="4" max="4" width="16.109375" style="408" customWidth="1"/>
    <col min="5" max="5" width="15.77734375" style="408" customWidth="1"/>
    <col min="6" max="16384" width="8.88671875" style="408"/>
  </cols>
  <sheetData>
    <row r="1" spans="1:4" x14ac:dyDescent="0.3">
      <c r="A1" s="43" t="s">
        <v>465</v>
      </c>
      <c r="B1" s="43"/>
      <c r="C1" s="43"/>
    </row>
    <row r="2" spans="1:4" ht="28.8" x14ac:dyDescent="0.3">
      <c r="A2" s="337" t="s">
        <v>122</v>
      </c>
      <c r="B2" s="338" t="s">
        <v>1</v>
      </c>
      <c r="C2" s="338" t="s">
        <v>3</v>
      </c>
    </row>
    <row r="3" spans="1:4" x14ac:dyDescent="0.3">
      <c r="A3" s="341" t="s">
        <v>2</v>
      </c>
      <c r="B3" s="409">
        <v>2400</v>
      </c>
      <c r="C3" s="410">
        <v>0</v>
      </c>
    </row>
    <row r="4" spans="1:4" x14ac:dyDescent="0.3">
      <c r="A4" s="411" t="s">
        <v>201</v>
      </c>
      <c r="B4" s="412">
        <v>2400</v>
      </c>
      <c r="C4" s="413">
        <v>0</v>
      </c>
    </row>
    <row r="5" spans="1:4" x14ac:dyDescent="0.3">
      <c r="A5" s="414" t="s">
        <v>213</v>
      </c>
      <c r="B5" s="415">
        <v>114</v>
      </c>
      <c r="C5" s="416"/>
    </row>
    <row r="6" spans="1:4" x14ac:dyDescent="0.3">
      <c r="A6" s="414" t="s">
        <v>214</v>
      </c>
      <c r="B6" s="415">
        <v>1786</v>
      </c>
      <c r="C6" s="416"/>
    </row>
    <row r="7" spans="1:4" x14ac:dyDescent="0.3">
      <c r="A7" s="414" t="s">
        <v>215</v>
      </c>
      <c r="B7" s="415">
        <v>500</v>
      </c>
      <c r="C7" s="416"/>
    </row>
    <row r="8" spans="1:4" x14ac:dyDescent="0.3">
      <c r="A8" s="341" t="s">
        <v>4</v>
      </c>
      <c r="B8" s="409">
        <v>0</v>
      </c>
      <c r="C8" s="410">
        <v>0</v>
      </c>
    </row>
    <row r="9" spans="1:4" x14ac:dyDescent="0.3">
      <c r="A9" s="341" t="s">
        <v>128</v>
      </c>
      <c r="B9" s="409">
        <v>2400</v>
      </c>
      <c r="C9" s="410">
        <v>0</v>
      </c>
    </row>
    <row r="10" spans="1:4" s="45" customFormat="1" ht="25.2" customHeight="1" x14ac:dyDescent="0.25">
      <c r="A10" s="780" t="s">
        <v>354</v>
      </c>
      <c r="B10" s="780"/>
      <c r="C10" s="780"/>
    </row>
    <row r="11" spans="1:4" s="45" customFormat="1" ht="12" x14ac:dyDescent="0.25">
      <c r="A11" s="46" t="s">
        <v>129</v>
      </c>
    </row>
    <row r="13" spans="1:4" ht="28.2" customHeight="1" x14ac:dyDescent="0.3">
      <c r="A13" s="781" t="s">
        <v>466</v>
      </c>
      <c r="B13" s="781"/>
      <c r="C13" s="781"/>
      <c r="D13" s="781"/>
    </row>
    <row r="14" spans="1:4" ht="28.8" x14ac:dyDescent="0.3">
      <c r="A14" s="782" t="s">
        <v>130</v>
      </c>
      <c r="B14" s="339" t="s">
        <v>1</v>
      </c>
      <c r="C14" s="339" t="s">
        <v>131</v>
      </c>
      <c r="D14" s="339" t="s">
        <v>100</v>
      </c>
    </row>
    <row r="15" spans="1:4" x14ac:dyDescent="0.3">
      <c r="A15" s="783"/>
      <c r="B15" s="340" t="s">
        <v>72</v>
      </c>
      <c r="C15" s="420" t="s">
        <v>6</v>
      </c>
      <c r="D15" s="420" t="s">
        <v>81</v>
      </c>
    </row>
    <row r="16" spans="1:4" x14ac:dyDescent="0.3">
      <c r="A16" s="421" t="s">
        <v>2</v>
      </c>
      <c r="B16" s="481">
        <v>2400</v>
      </c>
      <c r="C16" s="482"/>
      <c r="D16" s="493"/>
    </row>
    <row r="17" spans="1:5" x14ac:dyDescent="0.3">
      <c r="A17" s="425" t="s">
        <v>132</v>
      </c>
      <c r="B17" s="484">
        <v>2286</v>
      </c>
      <c r="C17" s="484">
        <v>654.4</v>
      </c>
      <c r="D17" s="494">
        <v>28.626421697287839</v>
      </c>
      <c r="E17" s="47"/>
    </row>
    <row r="18" spans="1:5" x14ac:dyDescent="0.3">
      <c r="A18" s="428" t="s">
        <v>68</v>
      </c>
      <c r="B18" s="486">
        <v>1786</v>
      </c>
      <c r="C18" s="486">
        <v>654.4</v>
      </c>
      <c r="D18" s="487">
        <v>36.640537513997764</v>
      </c>
    </row>
    <row r="19" spans="1:5" x14ac:dyDescent="0.3">
      <c r="A19" s="431" t="s">
        <v>133</v>
      </c>
      <c r="B19" s="488">
        <v>500</v>
      </c>
      <c r="C19" s="488">
        <v>0</v>
      </c>
      <c r="D19" s="489">
        <v>0</v>
      </c>
    </row>
    <row r="20" spans="1:5" x14ac:dyDescent="0.3">
      <c r="A20" s="434" t="s">
        <v>56</v>
      </c>
      <c r="B20" s="490">
        <v>114</v>
      </c>
      <c r="C20" s="491"/>
      <c r="D20" s="492">
        <v>0</v>
      </c>
    </row>
    <row r="21" spans="1:5" x14ac:dyDescent="0.3">
      <c r="A21" s="421" t="s">
        <v>4</v>
      </c>
      <c r="B21" s="481">
        <v>0</v>
      </c>
      <c r="C21" s="482"/>
      <c r="D21" s="493">
        <v>0</v>
      </c>
    </row>
    <row r="22" spans="1:5" x14ac:dyDescent="0.3">
      <c r="A22" s="425" t="s">
        <v>132</v>
      </c>
      <c r="B22" s="484">
        <v>0</v>
      </c>
      <c r="C22" s="484">
        <v>0</v>
      </c>
      <c r="D22" s="494">
        <v>0</v>
      </c>
    </row>
    <row r="23" spans="1:5" x14ac:dyDescent="0.3">
      <c r="A23" s="428" t="s">
        <v>68</v>
      </c>
      <c r="B23" s="486">
        <v>0</v>
      </c>
      <c r="C23" s="486">
        <v>0</v>
      </c>
      <c r="D23" s="487">
        <v>0</v>
      </c>
    </row>
    <row r="24" spans="1:5" x14ac:dyDescent="0.3">
      <c r="A24" s="431" t="s">
        <v>133</v>
      </c>
      <c r="B24" s="488">
        <v>0</v>
      </c>
      <c r="C24" s="488"/>
      <c r="D24" s="489">
        <v>0</v>
      </c>
    </row>
    <row r="25" spans="1:5" x14ac:dyDescent="0.3">
      <c r="A25" s="434" t="s">
        <v>56</v>
      </c>
      <c r="B25" s="490"/>
      <c r="C25" s="491">
        <v>0</v>
      </c>
      <c r="D25" s="492">
        <v>0</v>
      </c>
    </row>
    <row r="26" spans="1:5" x14ac:dyDescent="0.3">
      <c r="A26" s="421" t="s">
        <v>128</v>
      </c>
      <c r="B26" s="481">
        <v>2400</v>
      </c>
      <c r="C26" s="482"/>
      <c r="D26" s="493">
        <v>0</v>
      </c>
    </row>
    <row r="27" spans="1:5" x14ac:dyDescent="0.3">
      <c r="A27" s="425" t="s">
        <v>132</v>
      </c>
      <c r="B27" s="484">
        <v>2286</v>
      </c>
      <c r="C27" s="484">
        <v>654.4</v>
      </c>
      <c r="D27" s="494">
        <v>28.626421697287839</v>
      </c>
    </row>
    <row r="28" spans="1:5" x14ac:dyDescent="0.3">
      <c r="A28" s="428" t="s">
        <v>68</v>
      </c>
      <c r="B28" s="486">
        <v>1786</v>
      </c>
      <c r="C28" s="486">
        <v>654.4</v>
      </c>
      <c r="D28" s="487">
        <v>36.640537513997764</v>
      </c>
    </row>
    <row r="29" spans="1:5" x14ac:dyDescent="0.3">
      <c r="A29" s="431" t="s">
        <v>133</v>
      </c>
      <c r="B29" s="488">
        <v>500</v>
      </c>
      <c r="C29" s="488">
        <v>0</v>
      </c>
      <c r="D29" s="489">
        <v>0</v>
      </c>
    </row>
    <row r="30" spans="1:5" x14ac:dyDescent="0.3">
      <c r="A30" s="434" t="s">
        <v>56</v>
      </c>
      <c r="B30" s="490">
        <v>114</v>
      </c>
      <c r="C30" s="491"/>
      <c r="D30" s="492">
        <v>0</v>
      </c>
    </row>
    <row r="31" spans="1:5" s="45" customFormat="1" ht="39.6" customHeight="1" x14ac:dyDescent="0.25">
      <c r="A31" s="780" t="s">
        <v>355</v>
      </c>
      <c r="B31" s="780"/>
      <c r="C31" s="780"/>
      <c r="D31" s="780"/>
    </row>
    <row r="32" spans="1:5" s="57" customFormat="1" ht="12" x14ac:dyDescent="0.25">
      <c r="A32" s="798" t="s">
        <v>177</v>
      </c>
      <c r="B32" s="798"/>
      <c r="C32" s="798"/>
      <c r="D32" s="798"/>
    </row>
    <row r="33" spans="1:4" x14ac:dyDescent="0.3">
      <c r="A33" s="48"/>
      <c r="B33" s="48"/>
      <c r="C33" s="48"/>
      <c r="D33" s="48"/>
    </row>
    <row r="34" spans="1:4" ht="30.6" customHeight="1" x14ac:dyDescent="0.3">
      <c r="A34" s="785" t="s">
        <v>467</v>
      </c>
      <c r="B34" s="785"/>
      <c r="C34" s="785"/>
      <c r="D34" s="785"/>
    </row>
    <row r="35" spans="1:4" ht="28.8" x14ac:dyDescent="0.3">
      <c r="A35" s="786" t="s">
        <v>135</v>
      </c>
      <c r="B35" s="263" t="s">
        <v>1</v>
      </c>
      <c r="C35" s="264" t="s">
        <v>136</v>
      </c>
      <c r="D35" s="264" t="s">
        <v>100</v>
      </c>
    </row>
    <row r="36" spans="1:4" x14ac:dyDescent="0.3">
      <c r="A36" s="787"/>
      <c r="B36" s="265" t="s">
        <v>72</v>
      </c>
      <c r="C36" s="265" t="s">
        <v>6</v>
      </c>
      <c r="D36" s="265" t="s">
        <v>81</v>
      </c>
    </row>
    <row r="37" spans="1:4" x14ac:dyDescent="0.3">
      <c r="A37" s="164" t="s">
        <v>349</v>
      </c>
      <c r="B37" s="166">
        <v>1786</v>
      </c>
      <c r="C37" s="166">
        <v>654.4</v>
      </c>
      <c r="D37" s="167">
        <v>36.640537513997799</v>
      </c>
    </row>
    <row r="38" spans="1:4" x14ac:dyDescent="0.3">
      <c r="A38" s="222" t="s">
        <v>370</v>
      </c>
      <c r="B38" s="195">
        <v>1786</v>
      </c>
      <c r="C38" s="195">
        <v>654.4</v>
      </c>
      <c r="D38" s="180">
        <v>36.640537513997799</v>
      </c>
    </row>
    <row r="39" spans="1:4" x14ac:dyDescent="0.3">
      <c r="A39" s="320" t="s">
        <v>371</v>
      </c>
      <c r="B39" s="293">
        <v>1786</v>
      </c>
      <c r="C39" s="293">
        <v>654.4</v>
      </c>
      <c r="D39" s="620">
        <v>36.640537513997799</v>
      </c>
    </row>
    <row r="40" spans="1:4" x14ac:dyDescent="0.3">
      <c r="A40" s="165" t="s">
        <v>214</v>
      </c>
      <c r="B40" s="395">
        <v>1786</v>
      </c>
      <c r="C40" s="395">
        <v>654.4</v>
      </c>
      <c r="D40" s="621">
        <v>36.640537513997799</v>
      </c>
    </row>
    <row r="41" spans="1:4" x14ac:dyDescent="0.3">
      <c r="A41" s="222" t="s">
        <v>372</v>
      </c>
      <c r="B41" s="622" t="s">
        <v>347</v>
      </c>
      <c r="C41" s="622" t="s">
        <v>347</v>
      </c>
      <c r="D41" s="622" t="s">
        <v>347</v>
      </c>
    </row>
    <row r="42" spans="1:4" x14ac:dyDescent="0.3">
      <c r="A42" s="189" t="s">
        <v>140</v>
      </c>
      <c r="B42" s="219">
        <v>500</v>
      </c>
      <c r="C42" s="190" t="s">
        <v>347</v>
      </c>
      <c r="D42" s="190" t="s">
        <v>347</v>
      </c>
    </row>
    <row r="43" spans="1:4" x14ac:dyDescent="0.3">
      <c r="A43" s="189" t="s">
        <v>362</v>
      </c>
      <c r="B43" s="219">
        <v>500</v>
      </c>
      <c r="C43" s="190" t="s">
        <v>347</v>
      </c>
      <c r="D43" s="190" t="s">
        <v>347</v>
      </c>
    </row>
    <row r="44" spans="1:4" x14ac:dyDescent="0.3">
      <c r="A44" s="320" t="s">
        <v>371</v>
      </c>
      <c r="B44" s="293">
        <v>500</v>
      </c>
      <c r="C44" s="623" t="s">
        <v>347</v>
      </c>
      <c r="D44" s="623" t="s">
        <v>347</v>
      </c>
    </row>
    <row r="45" spans="1:4" x14ac:dyDescent="0.3">
      <c r="A45" s="165" t="s">
        <v>215</v>
      </c>
      <c r="B45" s="402">
        <v>500</v>
      </c>
      <c r="C45" s="624" t="s">
        <v>347</v>
      </c>
      <c r="D45" s="624" t="s">
        <v>347</v>
      </c>
    </row>
    <row r="46" spans="1:4" x14ac:dyDescent="0.3">
      <c r="A46" s="189" t="s">
        <v>373</v>
      </c>
      <c r="B46" s="622" t="s">
        <v>347</v>
      </c>
      <c r="C46" s="622" t="s">
        <v>347</v>
      </c>
      <c r="D46" s="622" t="s">
        <v>347</v>
      </c>
    </row>
    <row r="47" spans="1:4" x14ac:dyDescent="0.3">
      <c r="A47" s="449" t="s">
        <v>128</v>
      </c>
      <c r="B47" s="190">
        <f>SUM(B37+B42)</f>
        <v>2286</v>
      </c>
      <c r="C47" s="166">
        <v>654.4</v>
      </c>
      <c r="D47" s="192">
        <f>C47/B47*100</f>
        <v>28.626421697287839</v>
      </c>
    </row>
    <row r="48" spans="1:4" s="45" customFormat="1" ht="51.6" customHeight="1" x14ac:dyDescent="0.25">
      <c r="A48" s="779" t="s">
        <v>427</v>
      </c>
      <c r="B48" s="779"/>
      <c r="C48" s="779"/>
      <c r="D48" s="779"/>
    </row>
    <row r="49" spans="1:5" s="45" customFormat="1" ht="12" x14ac:dyDescent="0.25">
      <c r="A49" s="799" t="s">
        <v>178</v>
      </c>
      <c r="B49" s="799"/>
      <c r="C49" s="799"/>
      <c r="D49" s="799"/>
    </row>
    <row r="51" spans="1:5" ht="29.4" customHeight="1" x14ac:dyDescent="0.3">
      <c r="A51" s="785" t="s">
        <v>468</v>
      </c>
      <c r="B51" s="785"/>
      <c r="C51" s="785"/>
      <c r="D51" s="785"/>
    </row>
    <row r="52" spans="1:5" ht="28.8" x14ac:dyDescent="0.3">
      <c r="A52" s="789" t="s">
        <v>135</v>
      </c>
      <c r="B52" s="263" t="s">
        <v>1</v>
      </c>
      <c r="C52" s="264" t="s">
        <v>136</v>
      </c>
      <c r="D52" s="264" t="s">
        <v>100</v>
      </c>
    </row>
    <row r="53" spans="1:5" x14ac:dyDescent="0.3">
      <c r="A53" s="790"/>
      <c r="B53" s="265" t="s">
        <v>72</v>
      </c>
      <c r="C53" s="265" t="s">
        <v>6</v>
      </c>
      <c r="D53" s="265" t="s">
        <v>81</v>
      </c>
    </row>
    <row r="54" spans="1:5" x14ac:dyDescent="0.3">
      <c r="A54" s="570" t="s">
        <v>137</v>
      </c>
      <c r="B54" s="571">
        <v>0</v>
      </c>
      <c r="C54" s="571">
        <v>0</v>
      </c>
      <c r="D54" s="577">
        <f>IFERROR(C54/B54,0)</f>
        <v>0</v>
      </c>
    </row>
    <row r="55" spans="1:5" x14ac:dyDescent="0.3">
      <c r="A55" s="572" t="s">
        <v>138</v>
      </c>
      <c r="B55" s="571">
        <v>0</v>
      </c>
      <c r="C55" s="571">
        <v>0</v>
      </c>
      <c r="D55" s="577">
        <f>IFERROR(C55/B55,0)</f>
        <v>0</v>
      </c>
    </row>
    <row r="56" spans="1:5" x14ac:dyDescent="0.3">
      <c r="A56" s="572" t="s">
        <v>139</v>
      </c>
      <c r="B56" s="574">
        <v>0</v>
      </c>
      <c r="C56" s="574">
        <v>0</v>
      </c>
      <c r="D56" s="577">
        <f>IFERROR(C56/B56,0)</f>
        <v>0</v>
      </c>
    </row>
    <row r="57" spans="1:5" x14ac:dyDescent="0.3">
      <c r="A57" s="578" t="s">
        <v>140</v>
      </c>
      <c r="B57" s="574">
        <f>B58</f>
        <v>0</v>
      </c>
      <c r="C57" s="574">
        <v>0</v>
      </c>
      <c r="D57" s="577">
        <v>0</v>
      </c>
    </row>
    <row r="58" spans="1:5" x14ac:dyDescent="0.3">
      <c r="A58" s="572" t="s">
        <v>141</v>
      </c>
      <c r="B58" s="574">
        <v>0</v>
      </c>
      <c r="C58" s="574">
        <v>0</v>
      </c>
      <c r="D58" s="577">
        <f>IFERROR(C58/B58,0)</f>
        <v>0</v>
      </c>
    </row>
    <row r="59" spans="1:5" x14ac:dyDescent="0.3">
      <c r="A59" s="572" t="s">
        <v>142</v>
      </c>
      <c r="B59" s="574">
        <v>0</v>
      </c>
      <c r="C59" s="574">
        <v>0</v>
      </c>
      <c r="D59" s="577">
        <f>IFERROR(C59/B59,0)</f>
        <v>0</v>
      </c>
    </row>
    <row r="60" spans="1:5" x14ac:dyDescent="0.3">
      <c r="A60" s="578" t="s">
        <v>143</v>
      </c>
      <c r="B60" s="571">
        <f>B54+B57</f>
        <v>0</v>
      </c>
      <c r="C60" s="571">
        <f>C54+C57</f>
        <v>0</v>
      </c>
      <c r="D60" s="577">
        <f>IFERROR(C60/B60,0)</f>
        <v>0</v>
      </c>
    </row>
    <row r="61" spans="1:5" s="45" customFormat="1" ht="53.4" customHeight="1" x14ac:dyDescent="0.25">
      <c r="A61" s="778" t="s">
        <v>428</v>
      </c>
      <c r="B61" s="779"/>
      <c r="C61" s="779"/>
      <c r="D61" s="779"/>
    </row>
    <row r="62" spans="1:5" s="45" customFormat="1" ht="12" x14ac:dyDescent="0.25">
      <c r="A62" s="788" t="s">
        <v>144</v>
      </c>
      <c r="B62" s="788"/>
      <c r="C62" s="788"/>
      <c r="D62" s="788"/>
    </row>
    <row r="63" spans="1:5" x14ac:dyDescent="0.3">
      <c r="A63" s="49"/>
    </row>
    <row r="64" spans="1:5" ht="33" customHeight="1" x14ac:dyDescent="0.3">
      <c r="A64" s="783" t="s">
        <v>469</v>
      </c>
      <c r="B64" s="783"/>
      <c r="C64" s="783"/>
      <c r="D64" s="783"/>
      <c r="E64" s="783"/>
    </row>
    <row r="65" spans="1:5" ht="43.2" x14ac:dyDescent="0.3">
      <c r="A65" s="791" t="s">
        <v>122</v>
      </c>
      <c r="B65" s="338" t="s">
        <v>1</v>
      </c>
      <c r="C65" s="338" t="s">
        <v>145</v>
      </c>
      <c r="D65" s="50" t="s">
        <v>131</v>
      </c>
      <c r="E65" s="50" t="s">
        <v>100</v>
      </c>
    </row>
    <row r="66" spans="1:5" x14ac:dyDescent="0.3">
      <c r="A66" s="791"/>
      <c r="B66" s="354" t="s">
        <v>72</v>
      </c>
      <c r="C66" s="454" t="s">
        <v>6</v>
      </c>
      <c r="D66" s="454" t="s">
        <v>146</v>
      </c>
      <c r="E66" s="454" t="s">
        <v>147</v>
      </c>
    </row>
    <row r="67" spans="1:5" x14ac:dyDescent="0.3">
      <c r="A67" s="341" t="s">
        <v>2</v>
      </c>
      <c r="B67" s="409">
        <v>2400</v>
      </c>
      <c r="C67" s="409">
        <v>2286</v>
      </c>
      <c r="D67" s="409">
        <v>654.4</v>
      </c>
      <c r="E67" s="579">
        <f>0.286264216972878*100</f>
        <v>28.626421697287803</v>
      </c>
    </row>
    <row r="68" spans="1:5" x14ac:dyDescent="0.3">
      <c r="A68" s="625" t="s">
        <v>201</v>
      </c>
      <c r="B68" s="626">
        <v>2400</v>
      </c>
      <c r="C68" s="626">
        <v>2286</v>
      </c>
      <c r="D68" s="626">
        <v>654.4</v>
      </c>
      <c r="E68" s="627">
        <f>0.286264216972878*100</f>
        <v>28.626421697287803</v>
      </c>
    </row>
    <row r="69" spans="1:5" x14ac:dyDescent="0.3">
      <c r="A69" s="70" t="s">
        <v>213</v>
      </c>
      <c r="B69" s="523">
        <v>114</v>
      </c>
      <c r="C69" s="523">
        <v>0</v>
      </c>
      <c r="D69" s="628">
        <v>0</v>
      </c>
      <c r="E69" s="629">
        <v>0</v>
      </c>
    </row>
    <row r="70" spans="1:5" x14ac:dyDescent="0.3">
      <c r="A70" s="70" t="s">
        <v>214</v>
      </c>
      <c r="B70" s="71">
        <v>1786</v>
      </c>
      <c r="C70" s="71">
        <v>1786</v>
      </c>
      <c r="D70" s="71">
        <v>654.4</v>
      </c>
      <c r="E70" s="72">
        <f>0.366405375139978*100</f>
        <v>36.640537513997799</v>
      </c>
    </row>
    <row r="71" spans="1:5" x14ac:dyDescent="0.3">
      <c r="A71" s="70" t="s">
        <v>215</v>
      </c>
      <c r="B71" s="71">
        <v>500</v>
      </c>
      <c r="C71" s="71">
        <v>500</v>
      </c>
      <c r="D71" s="71">
        <v>0</v>
      </c>
      <c r="E71" s="72">
        <v>0</v>
      </c>
    </row>
    <row r="72" spans="1:5" x14ac:dyDescent="0.3">
      <c r="A72" s="341" t="s">
        <v>4</v>
      </c>
      <c r="B72" s="409">
        <v>0</v>
      </c>
      <c r="C72" s="409">
        <v>0</v>
      </c>
      <c r="D72" s="409">
        <v>0</v>
      </c>
      <c r="E72" s="579">
        <v>0</v>
      </c>
    </row>
    <row r="73" spans="1:5" x14ac:dyDescent="0.3">
      <c r="A73" s="341" t="s">
        <v>128</v>
      </c>
      <c r="B73" s="409">
        <v>2400</v>
      </c>
      <c r="C73" s="409">
        <v>2286</v>
      </c>
      <c r="D73" s="409">
        <v>654.4</v>
      </c>
      <c r="E73" s="579">
        <f>0.286264216972878*100</f>
        <v>28.626421697287803</v>
      </c>
    </row>
    <row r="74" spans="1:5" s="45" customFormat="1" ht="27" customHeight="1" x14ac:dyDescent="0.25">
      <c r="A74" s="779" t="s">
        <v>351</v>
      </c>
      <c r="B74" s="779"/>
      <c r="C74" s="779"/>
      <c r="D74" s="779"/>
      <c r="E74" s="779"/>
    </row>
    <row r="75" spans="1:5" s="45" customFormat="1" ht="12" x14ac:dyDescent="0.25">
      <c r="A75" s="788" t="s">
        <v>149</v>
      </c>
      <c r="B75" s="788"/>
      <c r="C75" s="788"/>
      <c r="D75" s="788"/>
      <c r="E75" s="788"/>
    </row>
  </sheetData>
  <mergeCells count="17">
    <mergeCell ref="A62:D62"/>
    <mergeCell ref="A64:E64"/>
    <mergeCell ref="A65:A66"/>
    <mergeCell ref="A74:E74"/>
    <mergeCell ref="A75:E75"/>
    <mergeCell ref="A61:D61"/>
    <mergeCell ref="A10:C10"/>
    <mergeCell ref="A13:D13"/>
    <mergeCell ref="A14:A15"/>
    <mergeCell ref="A31:D31"/>
    <mergeCell ref="A32:D32"/>
    <mergeCell ref="A34:D34"/>
    <mergeCell ref="A35:A36"/>
    <mergeCell ref="A48:D48"/>
    <mergeCell ref="A49:D49"/>
    <mergeCell ref="A51:D51"/>
    <mergeCell ref="A52:A53"/>
  </mergeCells>
  <pageMargins left="0.70866141732283472" right="0.70866141732283472" top="1.3385826771653544" bottom="0.74803149606299213" header="0.31496062992125984" footer="0.31496062992125984"/>
  <pageSetup paperSize="9" scale="75" fitToHeight="2" orientation="portrait" horizont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rowBreaks count="1" manualBreakCount="1">
    <brk id="49" max="4" man="1"/>
  </rowBreak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7ED59-23B0-4D08-8B8F-5255354E4DFE}">
  <dimension ref="A1:E165"/>
  <sheetViews>
    <sheetView topLeftCell="A26" zoomScale="90" zoomScaleNormal="90" workbookViewId="0">
      <selection activeCell="A14" sqref="A1:XFD1048576"/>
    </sheetView>
  </sheetViews>
  <sheetFormatPr defaultColWidth="8.88671875" defaultRowHeight="14.4" x14ac:dyDescent="0.3"/>
  <cols>
    <col min="1" max="1" width="53.6640625" style="408" customWidth="1"/>
    <col min="2" max="2" width="13.77734375" style="408" customWidth="1"/>
    <col min="3" max="3" width="16.33203125" style="408" customWidth="1"/>
    <col min="4" max="4" width="16.109375" style="408" customWidth="1"/>
    <col min="5" max="5" width="15.77734375" style="408" customWidth="1"/>
    <col min="6" max="16384" width="8.88671875" style="408"/>
  </cols>
  <sheetData>
    <row r="1" spans="1:3" x14ac:dyDescent="0.3">
      <c r="A1" s="43" t="s">
        <v>402</v>
      </c>
      <c r="B1" s="43"/>
      <c r="C1" s="43"/>
    </row>
    <row r="2" spans="1:3" ht="28.8" x14ac:dyDescent="0.3">
      <c r="A2" s="337" t="s">
        <v>122</v>
      </c>
      <c r="B2" s="338" t="s">
        <v>1</v>
      </c>
      <c r="C2" s="338" t="s">
        <v>3</v>
      </c>
    </row>
    <row r="3" spans="1:3" x14ac:dyDescent="0.3">
      <c r="A3" s="68" t="s">
        <v>2</v>
      </c>
      <c r="B3" s="73">
        <v>34682.812050955406</v>
      </c>
      <c r="C3" s="73">
        <v>11322.1</v>
      </c>
    </row>
    <row r="4" spans="1:3" x14ac:dyDescent="0.3">
      <c r="A4" s="74" t="s">
        <v>216</v>
      </c>
      <c r="B4" s="75">
        <v>2330</v>
      </c>
      <c r="C4" s="75"/>
    </row>
    <row r="5" spans="1:3" ht="28.8" x14ac:dyDescent="0.3">
      <c r="A5" s="76" t="s">
        <v>217</v>
      </c>
      <c r="B5" s="77">
        <v>1500</v>
      </c>
      <c r="C5" s="77"/>
    </row>
    <row r="6" spans="1:3" x14ac:dyDescent="0.3">
      <c r="A6" s="78" t="s">
        <v>218</v>
      </c>
      <c r="B6" s="79">
        <v>600</v>
      </c>
      <c r="C6" s="79"/>
    </row>
    <row r="7" spans="1:3" x14ac:dyDescent="0.3">
      <c r="A7" s="78" t="s">
        <v>219</v>
      </c>
      <c r="B7" s="79">
        <v>200</v>
      </c>
      <c r="C7" s="79"/>
    </row>
    <row r="8" spans="1:3" x14ac:dyDescent="0.3">
      <c r="A8" s="80" t="s">
        <v>220</v>
      </c>
      <c r="B8" s="81">
        <v>30</v>
      </c>
      <c r="C8" s="81"/>
    </row>
    <row r="9" spans="1:3" x14ac:dyDescent="0.3">
      <c r="A9" s="82" t="s">
        <v>186</v>
      </c>
      <c r="B9" s="83">
        <v>13858.71205095541</v>
      </c>
      <c r="C9" s="75"/>
    </row>
    <row r="10" spans="1:3" x14ac:dyDescent="0.3">
      <c r="A10" s="76" t="s">
        <v>221</v>
      </c>
      <c r="B10" s="77">
        <v>1098.9920509554099</v>
      </c>
      <c r="C10" s="77"/>
    </row>
    <row r="11" spans="1:3" ht="28.8" x14ac:dyDescent="0.3">
      <c r="A11" s="78" t="s">
        <v>222</v>
      </c>
      <c r="B11" s="79">
        <v>2200</v>
      </c>
      <c r="C11" s="79"/>
    </row>
    <row r="12" spans="1:3" x14ac:dyDescent="0.3">
      <c r="A12" s="78" t="s">
        <v>223</v>
      </c>
      <c r="B12" s="79">
        <v>675</v>
      </c>
      <c r="C12" s="79"/>
    </row>
    <row r="13" spans="1:3" x14ac:dyDescent="0.3">
      <c r="A13" s="78" t="s">
        <v>224</v>
      </c>
      <c r="B13" s="79">
        <v>1923.4</v>
      </c>
      <c r="C13" s="79"/>
    </row>
    <row r="14" spans="1:3" x14ac:dyDescent="0.3">
      <c r="A14" s="78" t="s">
        <v>225</v>
      </c>
      <c r="B14" s="79">
        <v>3610</v>
      </c>
      <c r="C14" s="79"/>
    </row>
    <row r="15" spans="1:3" x14ac:dyDescent="0.3">
      <c r="A15" s="78" t="s">
        <v>226</v>
      </c>
      <c r="B15" s="79">
        <v>500</v>
      </c>
      <c r="C15" s="79"/>
    </row>
    <row r="16" spans="1:3" x14ac:dyDescent="0.3">
      <c r="A16" s="78" t="s">
        <v>227</v>
      </c>
      <c r="B16" s="79">
        <v>500</v>
      </c>
      <c r="C16" s="79"/>
    </row>
    <row r="17" spans="1:3" x14ac:dyDescent="0.3">
      <c r="A17" s="78" t="s">
        <v>228</v>
      </c>
      <c r="B17" s="79">
        <v>2000</v>
      </c>
      <c r="C17" s="79"/>
    </row>
    <row r="18" spans="1:3" x14ac:dyDescent="0.3">
      <c r="A18" s="78" t="s">
        <v>229</v>
      </c>
      <c r="B18" s="79">
        <v>160</v>
      </c>
      <c r="C18" s="79"/>
    </row>
    <row r="19" spans="1:3" x14ac:dyDescent="0.3">
      <c r="A19" s="78" t="s">
        <v>230</v>
      </c>
      <c r="B19" s="79">
        <v>741.32</v>
      </c>
      <c r="C19" s="79"/>
    </row>
    <row r="20" spans="1:3" x14ac:dyDescent="0.3">
      <c r="A20" s="80" t="s">
        <v>231</v>
      </c>
      <c r="B20" s="81">
        <v>450</v>
      </c>
      <c r="C20" s="81"/>
    </row>
    <row r="21" spans="1:3" x14ac:dyDescent="0.3">
      <c r="A21" s="84" t="s">
        <v>152</v>
      </c>
      <c r="B21" s="75">
        <v>14150</v>
      </c>
      <c r="C21" s="75">
        <v>10255</v>
      </c>
    </row>
    <row r="22" spans="1:3" ht="28.8" x14ac:dyDescent="0.3">
      <c r="A22" s="85" t="s">
        <v>232</v>
      </c>
      <c r="B22" s="86">
        <v>13950</v>
      </c>
      <c r="C22" s="86">
        <v>10255</v>
      </c>
    </row>
    <row r="23" spans="1:3" x14ac:dyDescent="0.3">
      <c r="A23" s="85" t="s">
        <v>233</v>
      </c>
      <c r="B23" s="86">
        <v>200</v>
      </c>
      <c r="C23" s="86"/>
    </row>
    <row r="24" spans="1:3" x14ac:dyDescent="0.3">
      <c r="A24" s="84" t="s">
        <v>234</v>
      </c>
      <c r="B24" s="75">
        <v>4074.1</v>
      </c>
      <c r="C24" s="75">
        <v>1067.0999999999999</v>
      </c>
    </row>
    <row r="25" spans="1:3" ht="28.8" x14ac:dyDescent="0.3">
      <c r="A25" s="76" t="s">
        <v>235</v>
      </c>
      <c r="B25" s="77">
        <v>500</v>
      </c>
      <c r="C25" s="77"/>
    </row>
    <row r="26" spans="1:3" ht="28.8" x14ac:dyDescent="0.3">
      <c r="A26" s="78" t="s">
        <v>236</v>
      </c>
      <c r="B26" s="79">
        <v>1287.0999999999999</v>
      </c>
      <c r="C26" s="79">
        <v>1037.0999999999999</v>
      </c>
    </row>
    <row r="27" spans="1:3" x14ac:dyDescent="0.3">
      <c r="A27" s="78" t="s">
        <v>237</v>
      </c>
      <c r="B27" s="79">
        <v>330</v>
      </c>
      <c r="C27" s="79">
        <v>30</v>
      </c>
    </row>
    <row r="28" spans="1:3" x14ac:dyDescent="0.3">
      <c r="A28" s="78" t="s">
        <v>238</v>
      </c>
      <c r="B28" s="79">
        <v>100</v>
      </c>
      <c r="C28" s="79"/>
    </row>
    <row r="29" spans="1:3" x14ac:dyDescent="0.3">
      <c r="A29" s="78" t="s">
        <v>239</v>
      </c>
      <c r="B29" s="79">
        <v>357</v>
      </c>
      <c r="C29" s="79"/>
    </row>
    <row r="30" spans="1:3" x14ac:dyDescent="0.3">
      <c r="A30" s="78" t="s">
        <v>240</v>
      </c>
      <c r="B30" s="79">
        <v>500</v>
      </c>
      <c r="C30" s="79"/>
    </row>
    <row r="31" spans="1:3" x14ac:dyDescent="0.3">
      <c r="A31" s="78" t="s">
        <v>241</v>
      </c>
      <c r="B31" s="79">
        <v>400</v>
      </c>
      <c r="C31" s="79"/>
    </row>
    <row r="32" spans="1:3" x14ac:dyDescent="0.3">
      <c r="A32" s="80" t="s">
        <v>242</v>
      </c>
      <c r="B32" s="81">
        <v>600</v>
      </c>
      <c r="C32" s="81"/>
    </row>
    <row r="33" spans="1:5" x14ac:dyDescent="0.3">
      <c r="A33" s="84" t="s">
        <v>243</v>
      </c>
      <c r="B33" s="75">
        <v>270</v>
      </c>
      <c r="C33" s="75"/>
    </row>
    <row r="34" spans="1:5" ht="28.8" x14ac:dyDescent="0.3">
      <c r="A34" s="85" t="s">
        <v>244</v>
      </c>
      <c r="B34" s="86">
        <v>270</v>
      </c>
      <c r="C34" s="86"/>
    </row>
    <row r="35" spans="1:5" x14ac:dyDescent="0.3">
      <c r="A35" s="87" t="s">
        <v>4</v>
      </c>
      <c r="B35" s="73">
        <v>4563.6099999999997</v>
      </c>
      <c r="C35" s="73"/>
    </row>
    <row r="36" spans="1:5" x14ac:dyDescent="0.3">
      <c r="A36" s="84" t="s">
        <v>152</v>
      </c>
      <c r="B36" s="75">
        <v>4563.6099999999997</v>
      </c>
      <c r="C36" s="88"/>
    </row>
    <row r="37" spans="1:5" ht="28.8" x14ac:dyDescent="0.3">
      <c r="A37" s="89" t="s">
        <v>232</v>
      </c>
      <c r="B37" s="90">
        <v>4563.6099999999997</v>
      </c>
      <c r="C37" s="90"/>
    </row>
    <row r="38" spans="1:5" x14ac:dyDescent="0.3">
      <c r="A38" s="68" t="s">
        <v>128</v>
      </c>
      <c r="B38" s="73">
        <v>39246.422050955407</v>
      </c>
      <c r="C38" s="73">
        <v>11322.1</v>
      </c>
    </row>
    <row r="39" spans="1:5" s="45" customFormat="1" ht="25.2" customHeight="1" x14ac:dyDescent="0.25">
      <c r="A39" s="780" t="s">
        <v>354</v>
      </c>
      <c r="B39" s="780"/>
      <c r="C39" s="780"/>
    </row>
    <row r="40" spans="1:5" s="45" customFormat="1" ht="12" x14ac:dyDescent="0.25">
      <c r="A40" s="46" t="s">
        <v>129</v>
      </c>
    </row>
    <row r="42" spans="1:5" ht="28.2" customHeight="1" x14ac:dyDescent="0.3">
      <c r="A42" s="781" t="s">
        <v>403</v>
      </c>
      <c r="B42" s="781"/>
      <c r="C42" s="781"/>
      <c r="D42" s="781"/>
    </row>
    <row r="43" spans="1:5" ht="28.8" x14ac:dyDescent="0.3">
      <c r="A43" s="782" t="s">
        <v>130</v>
      </c>
      <c r="B43" s="339" t="s">
        <v>1</v>
      </c>
      <c r="C43" s="339" t="s">
        <v>131</v>
      </c>
      <c r="D43" s="339" t="s">
        <v>100</v>
      </c>
    </row>
    <row r="44" spans="1:5" x14ac:dyDescent="0.3">
      <c r="A44" s="783"/>
      <c r="B44" s="340" t="s">
        <v>72</v>
      </c>
      <c r="C44" s="420" t="s">
        <v>6</v>
      </c>
      <c r="D44" s="420" t="s">
        <v>81</v>
      </c>
    </row>
    <row r="45" spans="1:5" x14ac:dyDescent="0.3">
      <c r="A45" s="341" t="s">
        <v>2</v>
      </c>
      <c r="B45" s="118">
        <v>34683</v>
      </c>
      <c r="C45" s="342"/>
      <c r="D45" s="343"/>
    </row>
    <row r="46" spans="1:5" x14ac:dyDescent="0.3">
      <c r="A46" s="341" t="s">
        <v>173</v>
      </c>
      <c r="B46" s="118">
        <v>33825</v>
      </c>
      <c r="C46" s="118">
        <v>13300</v>
      </c>
      <c r="D46" s="356">
        <v>39.299999999999997</v>
      </c>
      <c r="E46" s="47"/>
    </row>
    <row r="47" spans="1:5" x14ac:dyDescent="0.3">
      <c r="A47" s="344" t="s">
        <v>174</v>
      </c>
      <c r="B47" s="345">
        <v>33198</v>
      </c>
      <c r="C47" s="345">
        <v>13267.613912999999</v>
      </c>
      <c r="D47" s="346">
        <v>40</v>
      </c>
    </row>
    <row r="48" spans="1:5" x14ac:dyDescent="0.3">
      <c r="A48" s="344" t="s">
        <v>175</v>
      </c>
      <c r="B48" s="345">
        <v>627</v>
      </c>
      <c r="C48" s="345">
        <v>32.5</v>
      </c>
      <c r="D48" s="346">
        <v>5.2</v>
      </c>
    </row>
    <row r="49" spans="1:4" x14ac:dyDescent="0.3">
      <c r="A49" s="347" t="s">
        <v>176</v>
      </c>
      <c r="B49" s="373">
        <v>858</v>
      </c>
      <c r="C49" s="348"/>
      <c r="D49" s="349"/>
    </row>
    <row r="50" spans="1:4" x14ac:dyDescent="0.3">
      <c r="A50" s="341" t="s">
        <v>4</v>
      </c>
      <c r="B50" s="118">
        <v>4563.6099999999997</v>
      </c>
      <c r="C50" s="348"/>
      <c r="D50" s="349"/>
    </row>
    <row r="51" spans="1:4" x14ac:dyDescent="0.3">
      <c r="A51" s="341" t="s">
        <v>173</v>
      </c>
      <c r="B51" s="118">
        <v>4563.6099999999997</v>
      </c>
      <c r="C51" s="118">
        <v>1825</v>
      </c>
      <c r="D51" s="356">
        <v>40</v>
      </c>
    </row>
    <row r="52" spans="1:4" x14ac:dyDescent="0.3">
      <c r="A52" s="344" t="s">
        <v>174</v>
      </c>
      <c r="B52" s="350">
        <v>4563.6099999999997</v>
      </c>
      <c r="C52" s="350">
        <v>1825</v>
      </c>
      <c r="D52" s="351">
        <v>40</v>
      </c>
    </row>
    <row r="53" spans="1:4" x14ac:dyDescent="0.3">
      <c r="A53" s="344" t="s">
        <v>175</v>
      </c>
      <c r="B53" s="345" t="s">
        <v>347</v>
      </c>
      <c r="C53" s="345" t="s">
        <v>347</v>
      </c>
      <c r="D53" s="346" t="s">
        <v>347</v>
      </c>
    </row>
    <row r="54" spans="1:4" x14ac:dyDescent="0.3">
      <c r="A54" s="347" t="s">
        <v>176</v>
      </c>
      <c r="B54" s="345" t="s">
        <v>347</v>
      </c>
      <c r="C54" s="348"/>
      <c r="D54" s="349"/>
    </row>
    <row r="55" spans="1:4" x14ac:dyDescent="0.3">
      <c r="A55" s="341" t="s">
        <v>128</v>
      </c>
      <c r="B55" s="118">
        <v>39246</v>
      </c>
      <c r="C55" s="348"/>
      <c r="D55" s="349"/>
    </row>
    <row r="56" spans="1:4" x14ac:dyDescent="0.3">
      <c r="A56" s="341" t="s">
        <v>173</v>
      </c>
      <c r="B56" s="118">
        <v>38388.61</v>
      </c>
      <c r="C56" s="118">
        <v>15125</v>
      </c>
      <c r="D56" s="356">
        <v>39.4</v>
      </c>
    </row>
    <row r="57" spans="1:4" x14ac:dyDescent="0.3">
      <c r="A57" s="344" t="s">
        <v>174</v>
      </c>
      <c r="B57" s="345">
        <v>37761.61</v>
      </c>
      <c r="C57" s="345">
        <v>15093</v>
      </c>
      <c r="D57" s="346">
        <v>40</v>
      </c>
    </row>
    <row r="58" spans="1:4" x14ac:dyDescent="0.3">
      <c r="A58" s="344" t="s">
        <v>175</v>
      </c>
      <c r="B58" s="345">
        <v>627</v>
      </c>
      <c r="C58" s="345">
        <v>33</v>
      </c>
      <c r="D58" s="346">
        <v>5.2</v>
      </c>
    </row>
    <row r="59" spans="1:4" x14ac:dyDescent="0.3">
      <c r="A59" s="347" t="s">
        <v>176</v>
      </c>
      <c r="B59" s="355">
        <v>858</v>
      </c>
      <c r="C59" s="348"/>
      <c r="D59" s="349"/>
    </row>
    <row r="60" spans="1:4" s="45" customFormat="1" ht="39.6" customHeight="1" x14ac:dyDescent="0.25">
      <c r="A60" s="780" t="s">
        <v>355</v>
      </c>
      <c r="B60" s="780"/>
      <c r="C60" s="780"/>
      <c r="D60" s="780"/>
    </row>
    <row r="61" spans="1:4" s="45" customFormat="1" ht="12" x14ac:dyDescent="0.25">
      <c r="A61" s="784" t="s">
        <v>134</v>
      </c>
      <c r="B61" s="784"/>
      <c r="C61" s="784"/>
      <c r="D61" s="784"/>
    </row>
    <row r="62" spans="1:4" x14ac:dyDescent="0.3">
      <c r="A62" s="48"/>
      <c r="B62" s="48"/>
      <c r="C62" s="48"/>
      <c r="D62" s="48"/>
    </row>
    <row r="63" spans="1:4" ht="30.6" customHeight="1" x14ac:dyDescent="0.3">
      <c r="A63" s="785" t="s">
        <v>404</v>
      </c>
      <c r="B63" s="785"/>
      <c r="C63" s="785"/>
      <c r="D63" s="785"/>
    </row>
    <row r="64" spans="1:4" ht="28.8" x14ac:dyDescent="0.3">
      <c r="A64" s="789" t="s">
        <v>135</v>
      </c>
      <c r="B64" s="264" t="s">
        <v>1</v>
      </c>
      <c r="C64" s="264" t="s">
        <v>131</v>
      </c>
      <c r="D64" s="264" t="s">
        <v>100</v>
      </c>
    </row>
    <row r="65" spans="1:4" x14ac:dyDescent="0.3">
      <c r="A65" s="790"/>
      <c r="B65" s="352" t="s">
        <v>72</v>
      </c>
      <c r="C65" s="352" t="s">
        <v>6</v>
      </c>
      <c r="D65" s="352" t="s">
        <v>81</v>
      </c>
    </row>
    <row r="66" spans="1:4" x14ac:dyDescent="0.3">
      <c r="A66" s="204" t="s">
        <v>349</v>
      </c>
      <c r="B66" s="205">
        <v>28828</v>
      </c>
      <c r="C66" s="205">
        <v>11992</v>
      </c>
      <c r="D66" s="206">
        <v>41.618091158086948</v>
      </c>
    </row>
    <row r="67" spans="1:4" x14ac:dyDescent="0.3">
      <c r="A67" s="168" t="s">
        <v>138</v>
      </c>
      <c r="B67" s="195">
        <v>24264</v>
      </c>
      <c r="C67" s="195">
        <v>10167</v>
      </c>
      <c r="D67" s="180">
        <v>41.929413732541612</v>
      </c>
    </row>
    <row r="68" spans="1:4" x14ac:dyDescent="0.3">
      <c r="A68" s="358" t="s">
        <v>216</v>
      </c>
      <c r="B68" s="331">
        <v>2300</v>
      </c>
      <c r="C68" s="331">
        <v>1000</v>
      </c>
      <c r="D68" s="228">
        <v>43.478260869565219</v>
      </c>
    </row>
    <row r="69" spans="1:4" ht="28.8" x14ac:dyDescent="0.3">
      <c r="A69" s="165" t="s">
        <v>217</v>
      </c>
      <c r="B69" s="395">
        <v>1500</v>
      </c>
      <c r="C69" s="395">
        <v>600</v>
      </c>
      <c r="D69" s="321">
        <v>40</v>
      </c>
    </row>
    <row r="70" spans="1:4" x14ac:dyDescent="0.3">
      <c r="A70" s="165" t="s">
        <v>218</v>
      </c>
      <c r="B70" s="397">
        <v>600</v>
      </c>
      <c r="C70" s="397">
        <v>240</v>
      </c>
      <c r="D70" s="230">
        <v>40</v>
      </c>
    </row>
    <row r="71" spans="1:4" x14ac:dyDescent="0.3">
      <c r="A71" s="165" t="s">
        <v>219</v>
      </c>
      <c r="B71" s="397">
        <v>200</v>
      </c>
      <c r="C71" s="397">
        <v>160</v>
      </c>
      <c r="D71" s="230">
        <v>80</v>
      </c>
    </row>
    <row r="72" spans="1:4" x14ac:dyDescent="0.3">
      <c r="A72" s="358" t="s">
        <v>186</v>
      </c>
      <c r="B72" s="331">
        <v>5110</v>
      </c>
      <c r="C72" s="331">
        <v>2178</v>
      </c>
      <c r="D72" s="228">
        <v>42.6</v>
      </c>
    </row>
    <row r="73" spans="1:4" x14ac:dyDescent="0.3">
      <c r="A73" s="165" t="s">
        <v>225</v>
      </c>
      <c r="B73" s="397">
        <v>3610</v>
      </c>
      <c r="C73" s="397">
        <v>1624.5</v>
      </c>
      <c r="D73" s="230">
        <v>45</v>
      </c>
    </row>
    <row r="74" spans="1:4" x14ac:dyDescent="0.3">
      <c r="A74" s="357" t="s">
        <v>226</v>
      </c>
      <c r="B74" s="335">
        <v>500</v>
      </c>
      <c r="C74" s="335">
        <v>200</v>
      </c>
      <c r="D74" s="336">
        <v>40</v>
      </c>
    </row>
    <row r="75" spans="1:4" x14ac:dyDescent="0.3">
      <c r="A75" s="357" t="s">
        <v>407</v>
      </c>
      <c r="B75" s="335">
        <v>500</v>
      </c>
      <c r="C75" s="335">
        <v>250</v>
      </c>
      <c r="D75" s="336">
        <v>50</v>
      </c>
    </row>
    <row r="76" spans="1:4" x14ac:dyDescent="0.3">
      <c r="A76" s="165" t="s">
        <v>229</v>
      </c>
      <c r="B76" s="397">
        <v>50</v>
      </c>
      <c r="C76" s="397">
        <v>23.583912999999999</v>
      </c>
      <c r="D76" s="230">
        <v>47.167825999999998</v>
      </c>
    </row>
    <row r="77" spans="1:4" x14ac:dyDescent="0.3">
      <c r="A77" s="165" t="s">
        <v>231</v>
      </c>
      <c r="B77" s="397">
        <v>450</v>
      </c>
      <c r="C77" s="397">
        <v>80</v>
      </c>
      <c r="D77" s="230">
        <v>17.777777777777779</v>
      </c>
    </row>
    <row r="78" spans="1:4" x14ac:dyDescent="0.3">
      <c r="A78" s="358" t="s">
        <v>152</v>
      </c>
      <c r="B78" s="331">
        <v>13950</v>
      </c>
      <c r="C78" s="331">
        <v>5580</v>
      </c>
      <c r="D78" s="228">
        <v>40</v>
      </c>
    </row>
    <row r="79" spans="1:4" ht="28.8" x14ac:dyDescent="0.3">
      <c r="A79" s="165" t="s">
        <v>232</v>
      </c>
      <c r="B79" s="397">
        <v>13950</v>
      </c>
      <c r="C79" s="397">
        <v>5580</v>
      </c>
      <c r="D79" s="230">
        <v>40</v>
      </c>
    </row>
    <row r="80" spans="1:4" x14ac:dyDescent="0.3">
      <c r="A80" s="358" t="s">
        <v>234</v>
      </c>
      <c r="B80" s="331">
        <v>2904.1</v>
      </c>
      <c r="C80" s="331">
        <v>1408.53</v>
      </c>
      <c r="D80" s="228">
        <v>48.501429014152407</v>
      </c>
    </row>
    <row r="81" spans="1:4" ht="28.8" x14ac:dyDescent="0.3">
      <c r="A81" s="165" t="s">
        <v>236</v>
      </c>
      <c r="B81" s="397">
        <v>1287.0999999999999</v>
      </c>
      <c r="C81" s="397">
        <v>695.03</v>
      </c>
      <c r="D81" s="230">
        <v>53.999689223836533</v>
      </c>
    </row>
    <row r="82" spans="1:4" x14ac:dyDescent="0.3">
      <c r="A82" s="165" t="s">
        <v>237</v>
      </c>
      <c r="B82" s="397">
        <v>317</v>
      </c>
      <c r="C82" s="397">
        <v>143.5</v>
      </c>
      <c r="D82" s="230">
        <v>45.268138801261834</v>
      </c>
    </row>
    <row r="83" spans="1:4" x14ac:dyDescent="0.3">
      <c r="A83" s="165" t="s">
        <v>240</v>
      </c>
      <c r="B83" s="397">
        <v>500</v>
      </c>
      <c r="C83" s="397">
        <v>250</v>
      </c>
      <c r="D83" s="230">
        <v>50</v>
      </c>
    </row>
    <row r="84" spans="1:4" x14ac:dyDescent="0.3">
      <c r="A84" s="165" t="s">
        <v>241</v>
      </c>
      <c r="B84" s="397">
        <v>200</v>
      </c>
      <c r="C84" s="397">
        <v>80</v>
      </c>
      <c r="D84" s="230">
        <v>40</v>
      </c>
    </row>
    <row r="85" spans="1:4" x14ac:dyDescent="0.3">
      <c r="A85" s="165" t="s">
        <v>242</v>
      </c>
      <c r="B85" s="397">
        <v>600</v>
      </c>
      <c r="C85" s="397">
        <v>240</v>
      </c>
      <c r="D85" s="230">
        <v>40</v>
      </c>
    </row>
    <row r="86" spans="1:4" x14ac:dyDescent="0.3">
      <c r="A86" s="191" t="s">
        <v>139</v>
      </c>
      <c r="B86" s="333">
        <v>4563.6099999999997</v>
      </c>
      <c r="C86" s="333">
        <v>1825.4</v>
      </c>
      <c r="D86" s="206">
        <v>39.999035851003924</v>
      </c>
    </row>
    <row r="87" spans="1:4" x14ac:dyDescent="0.3">
      <c r="A87" s="358" t="s">
        <v>152</v>
      </c>
      <c r="B87" s="331">
        <v>4563.6099999999997</v>
      </c>
      <c r="C87" s="331">
        <v>1825.4</v>
      </c>
      <c r="D87" s="228">
        <v>39.999035851003924</v>
      </c>
    </row>
    <row r="88" spans="1:4" ht="28.8" x14ac:dyDescent="0.3">
      <c r="A88" s="165" t="s">
        <v>232</v>
      </c>
      <c r="B88" s="397">
        <v>4563.6099999999997</v>
      </c>
      <c r="C88" s="397">
        <v>1825.4</v>
      </c>
      <c r="D88" s="230">
        <v>39.999035851003924</v>
      </c>
    </row>
    <row r="89" spans="1:4" x14ac:dyDescent="0.3">
      <c r="A89" s="189" t="s">
        <v>140</v>
      </c>
      <c r="B89" s="333">
        <v>627</v>
      </c>
      <c r="C89" s="333">
        <v>32.5</v>
      </c>
      <c r="D89" s="296">
        <v>5.1834130781499201</v>
      </c>
    </row>
    <row r="90" spans="1:4" x14ac:dyDescent="0.3">
      <c r="A90" s="168" t="s">
        <v>141</v>
      </c>
      <c r="B90" s="333">
        <v>627</v>
      </c>
      <c r="C90" s="333">
        <v>32.5</v>
      </c>
      <c r="D90" s="296">
        <v>5.1834130781499201</v>
      </c>
    </row>
    <row r="91" spans="1:4" x14ac:dyDescent="0.3">
      <c r="A91" s="358" t="s">
        <v>234</v>
      </c>
      <c r="B91" s="397">
        <v>357</v>
      </c>
      <c r="C91" s="375" t="s">
        <v>347</v>
      </c>
      <c r="D91" s="375" t="s">
        <v>347</v>
      </c>
    </row>
    <row r="92" spans="1:4" x14ac:dyDescent="0.3">
      <c r="A92" s="165" t="s">
        <v>239</v>
      </c>
      <c r="B92" s="397">
        <v>357</v>
      </c>
      <c r="C92" s="375" t="s">
        <v>347</v>
      </c>
      <c r="D92" s="375" t="s">
        <v>347</v>
      </c>
    </row>
    <row r="93" spans="1:4" x14ac:dyDescent="0.3">
      <c r="A93" s="358" t="s">
        <v>243</v>
      </c>
      <c r="B93" s="331">
        <v>270</v>
      </c>
      <c r="C93" s="331">
        <v>32.5</v>
      </c>
      <c r="D93" s="359">
        <v>12.037037037037036</v>
      </c>
    </row>
    <row r="94" spans="1:4" ht="28.8" x14ac:dyDescent="0.3">
      <c r="A94" s="165" t="s">
        <v>244</v>
      </c>
      <c r="B94" s="335">
        <v>270</v>
      </c>
      <c r="C94" s="335">
        <v>32.5</v>
      </c>
      <c r="D94" s="374">
        <v>12.037037037037036</v>
      </c>
    </row>
    <row r="95" spans="1:4" x14ac:dyDescent="0.3">
      <c r="A95" s="191" t="s">
        <v>363</v>
      </c>
      <c r="B95" s="360" t="s">
        <v>347</v>
      </c>
      <c r="C95" s="360" t="s">
        <v>347</v>
      </c>
      <c r="D95" s="360" t="s">
        <v>347</v>
      </c>
    </row>
    <row r="96" spans="1:4" x14ac:dyDescent="0.3">
      <c r="A96" s="189" t="s">
        <v>128</v>
      </c>
      <c r="B96" s="333">
        <v>29455</v>
      </c>
      <c r="C96" s="333">
        <v>12024.5</v>
      </c>
      <c r="D96" s="376">
        <v>40.833190173509706</v>
      </c>
    </row>
    <row r="97" spans="1:4" s="45" customFormat="1" ht="59.4" customHeight="1" x14ac:dyDescent="0.25">
      <c r="A97" s="779" t="s">
        <v>427</v>
      </c>
      <c r="B97" s="779"/>
      <c r="C97" s="779"/>
      <c r="D97" s="779"/>
    </row>
    <row r="98" spans="1:4" s="45" customFormat="1" ht="12" x14ac:dyDescent="0.25">
      <c r="A98" s="788" t="s">
        <v>144</v>
      </c>
      <c r="B98" s="788"/>
      <c r="C98" s="788"/>
      <c r="D98" s="788"/>
    </row>
    <row r="100" spans="1:4" ht="29.4" customHeight="1" x14ac:dyDescent="0.3">
      <c r="A100" s="785" t="s">
        <v>405</v>
      </c>
      <c r="B100" s="785"/>
      <c r="C100" s="785"/>
      <c r="D100" s="785"/>
    </row>
    <row r="101" spans="1:4" ht="28.8" x14ac:dyDescent="0.3">
      <c r="A101" s="792" t="s">
        <v>135</v>
      </c>
      <c r="B101" s="353" t="s">
        <v>1</v>
      </c>
      <c r="C101" s="353" t="s">
        <v>131</v>
      </c>
      <c r="D101" s="353" t="s">
        <v>100</v>
      </c>
    </row>
    <row r="102" spans="1:4" x14ac:dyDescent="0.3">
      <c r="A102" s="792"/>
      <c r="B102" s="352" t="s">
        <v>72</v>
      </c>
      <c r="C102" s="352" t="s">
        <v>6</v>
      </c>
      <c r="D102" s="352" t="s">
        <v>81</v>
      </c>
    </row>
    <row r="103" spans="1:4" x14ac:dyDescent="0.3">
      <c r="A103" s="164" t="s">
        <v>137</v>
      </c>
      <c r="B103" s="166">
        <v>8933.7120509554097</v>
      </c>
      <c r="C103" s="166">
        <v>3101</v>
      </c>
      <c r="D103" s="167">
        <v>34.711215028117699</v>
      </c>
    </row>
    <row r="104" spans="1:4" x14ac:dyDescent="0.3">
      <c r="A104" s="171" t="s">
        <v>138</v>
      </c>
      <c r="B104" s="246">
        <v>8933.7120509554097</v>
      </c>
      <c r="C104" s="246">
        <v>3101</v>
      </c>
      <c r="D104" s="247">
        <v>34.711215028117699</v>
      </c>
    </row>
    <row r="105" spans="1:4" x14ac:dyDescent="0.3">
      <c r="A105" s="498" t="s">
        <v>186</v>
      </c>
      <c r="B105" s="451">
        <v>8638.7120509554097</v>
      </c>
      <c r="C105" s="451">
        <v>3016</v>
      </c>
      <c r="D105" s="452">
        <v>34.912611766778802</v>
      </c>
    </row>
    <row r="106" spans="1:4" x14ac:dyDescent="0.3">
      <c r="A106" s="165" t="s">
        <v>221</v>
      </c>
      <c r="B106" s="398">
        <v>1098.9920509554099</v>
      </c>
      <c r="C106" s="398">
        <v>439.6</v>
      </c>
      <c r="D106" s="326">
        <v>40.000289321277002</v>
      </c>
    </row>
    <row r="107" spans="1:4" ht="28.8" x14ac:dyDescent="0.3">
      <c r="A107" s="165" t="s">
        <v>222</v>
      </c>
      <c r="B107" s="398">
        <v>2200</v>
      </c>
      <c r="C107" s="398">
        <v>880</v>
      </c>
      <c r="D107" s="326">
        <v>40</v>
      </c>
    </row>
    <row r="108" spans="1:4" x14ac:dyDescent="0.3">
      <c r="A108" s="165" t="s">
        <v>223</v>
      </c>
      <c r="B108" s="398">
        <v>675</v>
      </c>
      <c r="C108" s="398" t="s">
        <v>347</v>
      </c>
      <c r="D108" s="326" t="s">
        <v>347</v>
      </c>
    </row>
    <row r="109" spans="1:4" x14ac:dyDescent="0.3">
      <c r="A109" s="165" t="s">
        <v>224</v>
      </c>
      <c r="B109" s="398">
        <v>1923.4</v>
      </c>
      <c r="C109" s="398" t="s">
        <v>347</v>
      </c>
      <c r="D109" s="326" t="s">
        <v>347</v>
      </c>
    </row>
    <row r="110" spans="1:4" x14ac:dyDescent="0.3">
      <c r="A110" s="165" t="s">
        <v>228</v>
      </c>
      <c r="B110" s="398">
        <v>2000</v>
      </c>
      <c r="C110" s="398">
        <v>1400</v>
      </c>
      <c r="D110" s="326">
        <v>70</v>
      </c>
    </row>
    <row r="111" spans="1:4" x14ac:dyDescent="0.3">
      <c r="A111" s="165" t="s">
        <v>230</v>
      </c>
      <c r="B111" s="398">
        <v>741.32</v>
      </c>
      <c r="C111" s="398">
        <v>296.39999999999998</v>
      </c>
      <c r="D111" s="326">
        <v>39.982733502401103</v>
      </c>
    </row>
    <row r="112" spans="1:4" x14ac:dyDescent="0.3">
      <c r="A112" s="498" t="s">
        <v>152</v>
      </c>
      <c r="B112" s="499">
        <v>200</v>
      </c>
      <c r="C112" s="499">
        <v>10</v>
      </c>
      <c r="D112" s="630">
        <v>5</v>
      </c>
    </row>
    <row r="113" spans="1:5" x14ac:dyDescent="0.3">
      <c r="A113" s="165" t="s">
        <v>233</v>
      </c>
      <c r="B113" s="399">
        <v>200</v>
      </c>
      <c r="C113" s="399">
        <v>10</v>
      </c>
      <c r="D113" s="631">
        <v>5</v>
      </c>
    </row>
    <row r="114" spans="1:5" x14ac:dyDescent="0.3">
      <c r="A114" s="498" t="s">
        <v>234</v>
      </c>
      <c r="B114" s="451">
        <v>95</v>
      </c>
      <c r="C114" s="451">
        <v>75</v>
      </c>
      <c r="D114" s="452">
        <v>78.947368421052602</v>
      </c>
    </row>
    <row r="115" spans="1:5" x14ac:dyDescent="0.3">
      <c r="A115" s="165" t="s">
        <v>237</v>
      </c>
      <c r="B115" s="399">
        <v>13</v>
      </c>
      <c r="C115" s="399">
        <v>6.5</v>
      </c>
      <c r="D115" s="400">
        <v>50</v>
      </c>
    </row>
    <row r="116" spans="1:5" x14ac:dyDescent="0.3">
      <c r="A116" s="165" t="s">
        <v>238</v>
      </c>
      <c r="B116" s="399">
        <v>82</v>
      </c>
      <c r="C116" s="399">
        <v>68.5</v>
      </c>
      <c r="D116" s="400">
        <v>83.536585365853696</v>
      </c>
    </row>
    <row r="117" spans="1:5" x14ac:dyDescent="0.3">
      <c r="A117" s="171" t="s">
        <v>139</v>
      </c>
      <c r="B117" s="360" t="s">
        <v>347</v>
      </c>
      <c r="C117" s="360" t="s">
        <v>347</v>
      </c>
      <c r="D117" s="360" t="s">
        <v>347</v>
      </c>
    </row>
    <row r="118" spans="1:5" x14ac:dyDescent="0.3">
      <c r="A118" s="189" t="s">
        <v>140</v>
      </c>
      <c r="B118" s="360" t="s">
        <v>347</v>
      </c>
      <c r="C118" s="360" t="s">
        <v>347</v>
      </c>
      <c r="D118" s="360" t="s">
        <v>347</v>
      </c>
    </row>
    <row r="119" spans="1:5" x14ac:dyDescent="0.3">
      <c r="A119" s="191" t="s">
        <v>141</v>
      </c>
      <c r="B119" s="360" t="s">
        <v>347</v>
      </c>
      <c r="C119" s="360" t="s">
        <v>347</v>
      </c>
      <c r="D119" s="360" t="s">
        <v>347</v>
      </c>
    </row>
    <row r="120" spans="1:5" x14ac:dyDescent="0.3">
      <c r="A120" s="191" t="s">
        <v>363</v>
      </c>
      <c r="B120" s="295" t="s">
        <v>347</v>
      </c>
      <c r="C120" s="295" t="s">
        <v>347</v>
      </c>
      <c r="D120" s="295" t="s">
        <v>347</v>
      </c>
    </row>
    <row r="121" spans="1:5" x14ac:dyDescent="0.3">
      <c r="A121" s="189" t="s">
        <v>128</v>
      </c>
      <c r="B121" s="166">
        <v>8933.7120509554097</v>
      </c>
      <c r="C121" s="166">
        <v>3101</v>
      </c>
      <c r="D121" s="167">
        <v>34.711215028117699</v>
      </c>
    </row>
    <row r="122" spans="1:5" s="45" customFormat="1" ht="58.8" customHeight="1" x14ac:dyDescent="0.25">
      <c r="A122" s="778" t="s">
        <v>428</v>
      </c>
      <c r="B122" s="779"/>
      <c r="C122" s="779"/>
      <c r="D122" s="779"/>
    </row>
    <row r="123" spans="1:5" s="45" customFormat="1" ht="12" x14ac:dyDescent="0.25">
      <c r="A123" s="788" t="s">
        <v>144</v>
      </c>
      <c r="B123" s="788"/>
      <c r="C123" s="788"/>
      <c r="D123" s="788"/>
    </row>
    <row r="124" spans="1:5" x14ac:dyDescent="0.3">
      <c r="A124" s="49"/>
    </row>
    <row r="125" spans="1:5" ht="33" customHeight="1" x14ac:dyDescent="0.3">
      <c r="A125" s="783" t="s">
        <v>406</v>
      </c>
      <c r="B125" s="783"/>
      <c r="C125" s="783"/>
      <c r="D125" s="783"/>
      <c r="E125" s="783"/>
    </row>
    <row r="126" spans="1:5" ht="43.2" x14ac:dyDescent="0.3">
      <c r="A126" s="791" t="s">
        <v>122</v>
      </c>
      <c r="B126" s="338" t="s">
        <v>1</v>
      </c>
      <c r="C126" s="338" t="s">
        <v>145</v>
      </c>
      <c r="D126" s="50" t="s">
        <v>131</v>
      </c>
      <c r="E126" s="50" t="s">
        <v>100</v>
      </c>
    </row>
    <row r="127" spans="1:5" x14ac:dyDescent="0.3">
      <c r="A127" s="791"/>
      <c r="B127" s="354" t="s">
        <v>72</v>
      </c>
      <c r="C127" s="454" t="s">
        <v>6</v>
      </c>
      <c r="D127" s="454" t="s">
        <v>146</v>
      </c>
      <c r="E127" s="454" t="s">
        <v>147</v>
      </c>
    </row>
    <row r="128" spans="1:5" x14ac:dyDescent="0.3">
      <c r="A128" s="361" t="s">
        <v>2</v>
      </c>
      <c r="B128" s="362">
        <v>34683</v>
      </c>
      <c r="C128" s="362">
        <v>33825</v>
      </c>
      <c r="D128" s="362">
        <v>13300</v>
      </c>
      <c r="E128" s="363">
        <v>39.313481112209558</v>
      </c>
    </row>
    <row r="129" spans="1:5" x14ac:dyDescent="0.3">
      <c r="A129" s="364" t="s">
        <v>216</v>
      </c>
      <c r="B129" s="365">
        <v>2330</v>
      </c>
      <c r="C129" s="365">
        <v>2300</v>
      </c>
      <c r="D129" s="365">
        <v>1000</v>
      </c>
      <c r="E129" s="366">
        <v>43.478260869565219</v>
      </c>
    </row>
    <row r="130" spans="1:5" ht="28.8" x14ac:dyDescent="0.3">
      <c r="A130" s="357" t="s">
        <v>217</v>
      </c>
      <c r="B130" s="632">
        <v>1500</v>
      </c>
      <c r="C130" s="632">
        <v>1500</v>
      </c>
      <c r="D130" s="632">
        <v>600</v>
      </c>
      <c r="E130" s="633">
        <v>40</v>
      </c>
    </row>
    <row r="131" spans="1:5" x14ac:dyDescent="0.3">
      <c r="A131" s="357" t="s">
        <v>218</v>
      </c>
      <c r="B131" s="632">
        <v>600</v>
      </c>
      <c r="C131" s="632">
        <v>600</v>
      </c>
      <c r="D131" s="632">
        <v>240</v>
      </c>
      <c r="E131" s="633">
        <v>40</v>
      </c>
    </row>
    <row r="132" spans="1:5" x14ac:dyDescent="0.3">
      <c r="A132" s="357" t="s">
        <v>219</v>
      </c>
      <c r="B132" s="632">
        <v>200</v>
      </c>
      <c r="C132" s="632">
        <v>200</v>
      </c>
      <c r="D132" s="632">
        <v>160</v>
      </c>
      <c r="E132" s="633">
        <v>80</v>
      </c>
    </row>
    <row r="133" spans="1:5" x14ac:dyDescent="0.3">
      <c r="A133" s="357" t="s">
        <v>220</v>
      </c>
      <c r="B133" s="632">
        <v>30</v>
      </c>
      <c r="C133" s="367" t="s">
        <v>347</v>
      </c>
      <c r="D133" s="367" t="s">
        <v>347</v>
      </c>
      <c r="E133" s="367" t="s">
        <v>347</v>
      </c>
    </row>
    <row r="134" spans="1:5" x14ac:dyDescent="0.3">
      <c r="A134" s="364" t="s">
        <v>186</v>
      </c>
      <c r="B134" s="365">
        <v>13859</v>
      </c>
      <c r="C134" s="365">
        <v>13749</v>
      </c>
      <c r="D134" s="365">
        <v>5194</v>
      </c>
      <c r="E134" s="366">
        <v>37.799999999999997</v>
      </c>
    </row>
    <row r="135" spans="1:5" s="45" customFormat="1" x14ac:dyDescent="0.25">
      <c r="A135" s="357" t="s">
        <v>221</v>
      </c>
      <c r="B135" s="632">
        <v>1098.9920509554099</v>
      </c>
      <c r="C135" s="634">
        <v>1098.9920509554099</v>
      </c>
      <c r="D135" s="634">
        <v>439.6</v>
      </c>
      <c r="E135" s="633">
        <v>40.000289321277009</v>
      </c>
    </row>
    <row r="136" spans="1:5" s="45" customFormat="1" ht="28.8" x14ac:dyDescent="0.25">
      <c r="A136" s="357" t="s">
        <v>222</v>
      </c>
      <c r="B136" s="632">
        <v>2200</v>
      </c>
      <c r="C136" s="634">
        <v>2200</v>
      </c>
      <c r="D136" s="634">
        <v>880</v>
      </c>
      <c r="E136" s="633">
        <v>40</v>
      </c>
    </row>
    <row r="137" spans="1:5" x14ac:dyDescent="0.3">
      <c r="A137" s="357" t="s">
        <v>223</v>
      </c>
      <c r="B137" s="632">
        <v>675</v>
      </c>
      <c r="C137" s="634">
        <v>675</v>
      </c>
      <c r="D137" s="635" t="s">
        <v>347</v>
      </c>
      <c r="E137" s="635" t="s">
        <v>347</v>
      </c>
    </row>
    <row r="138" spans="1:5" x14ac:dyDescent="0.3">
      <c r="A138" s="357" t="s">
        <v>224</v>
      </c>
      <c r="B138" s="632">
        <v>1923.4</v>
      </c>
      <c r="C138" s="632">
        <v>1923.4</v>
      </c>
      <c r="D138" s="636" t="s">
        <v>347</v>
      </c>
      <c r="E138" s="633" t="s">
        <v>347</v>
      </c>
    </row>
    <row r="139" spans="1:5" x14ac:dyDescent="0.3">
      <c r="A139" s="357" t="s">
        <v>225</v>
      </c>
      <c r="B139" s="632">
        <v>3610</v>
      </c>
      <c r="C139" s="632">
        <v>3610</v>
      </c>
      <c r="D139" s="632">
        <v>1624.5</v>
      </c>
      <c r="E139" s="633">
        <v>45</v>
      </c>
    </row>
    <row r="140" spans="1:5" x14ac:dyDescent="0.3">
      <c r="A140" s="357" t="s">
        <v>226</v>
      </c>
      <c r="B140" s="632">
        <v>500</v>
      </c>
      <c r="C140" s="632">
        <v>500</v>
      </c>
      <c r="D140" s="632">
        <v>200</v>
      </c>
      <c r="E140" s="633">
        <v>40</v>
      </c>
    </row>
    <row r="141" spans="1:5" x14ac:dyDescent="0.3">
      <c r="A141" s="357" t="s">
        <v>407</v>
      </c>
      <c r="B141" s="632">
        <v>500</v>
      </c>
      <c r="C141" s="632">
        <v>500</v>
      </c>
      <c r="D141" s="632">
        <v>250</v>
      </c>
      <c r="E141" s="633">
        <v>50</v>
      </c>
    </row>
    <row r="142" spans="1:5" x14ac:dyDescent="0.3">
      <c r="A142" s="357" t="s">
        <v>228</v>
      </c>
      <c r="B142" s="335">
        <v>2000</v>
      </c>
      <c r="C142" s="632">
        <v>2000</v>
      </c>
      <c r="D142" s="335">
        <v>1400</v>
      </c>
      <c r="E142" s="336">
        <v>70</v>
      </c>
    </row>
    <row r="143" spans="1:5" x14ac:dyDescent="0.3">
      <c r="A143" s="357" t="s">
        <v>229</v>
      </c>
      <c r="B143" s="335">
        <v>160</v>
      </c>
      <c r="C143" s="335">
        <v>50</v>
      </c>
      <c r="D143" s="335">
        <v>23.583912999999999</v>
      </c>
      <c r="E143" s="336">
        <v>47.167825999999998</v>
      </c>
    </row>
    <row r="144" spans="1:5" x14ac:dyDescent="0.3">
      <c r="A144" s="357" t="s">
        <v>230</v>
      </c>
      <c r="B144" s="335">
        <v>741.32</v>
      </c>
      <c r="C144" s="335">
        <v>741.32</v>
      </c>
      <c r="D144" s="335">
        <v>296.39999999999998</v>
      </c>
      <c r="E144" s="336">
        <v>39.982733502401118</v>
      </c>
    </row>
    <row r="145" spans="1:5" x14ac:dyDescent="0.3">
      <c r="A145" s="357" t="s">
        <v>231</v>
      </c>
      <c r="B145" s="335">
        <v>450</v>
      </c>
      <c r="C145" s="335">
        <v>450</v>
      </c>
      <c r="D145" s="335">
        <v>80</v>
      </c>
      <c r="E145" s="336">
        <v>17.777777777777779</v>
      </c>
    </row>
    <row r="146" spans="1:5" x14ac:dyDescent="0.3">
      <c r="A146" s="637" t="s">
        <v>152</v>
      </c>
      <c r="B146" s="371">
        <v>14150</v>
      </c>
      <c r="C146" s="371">
        <v>14150</v>
      </c>
      <c r="D146" s="371">
        <v>5590</v>
      </c>
      <c r="E146" s="372">
        <v>39.505300353356894</v>
      </c>
    </row>
    <row r="147" spans="1:5" ht="28.8" x14ac:dyDescent="0.3">
      <c r="A147" s="357" t="s">
        <v>232</v>
      </c>
      <c r="B147" s="335">
        <v>13950</v>
      </c>
      <c r="C147" s="335">
        <v>13950</v>
      </c>
      <c r="D147" s="335">
        <v>5580</v>
      </c>
      <c r="E147" s="336">
        <v>40</v>
      </c>
    </row>
    <row r="148" spans="1:5" x14ac:dyDescent="0.3">
      <c r="A148" s="357" t="s">
        <v>233</v>
      </c>
      <c r="B148" s="335">
        <v>200</v>
      </c>
      <c r="C148" s="335">
        <v>200</v>
      </c>
      <c r="D148" s="335">
        <v>10</v>
      </c>
      <c r="E148" s="336">
        <v>5</v>
      </c>
    </row>
    <row r="149" spans="1:5" x14ac:dyDescent="0.3">
      <c r="A149" s="637" t="s">
        <v>234</v>
      </c>
      <c r="B149" s="371">
        <v>4074.1</v>
      </c>
      <c r="C149" s="371">
        <v>3356.1</v>
      </c>
      <c r="D149" s="371">
        <v>1483.53</v>
      </c>
      <c r="E149" s="372">
        <v>44.203986770358448</v>
      </c>
    </row>
    <row r="150" spans="1:5" ht="28.8" x14ac:dyDescent="0.3">
      <c r="A150" s="357" t="s">
        <v>235</v>
      </c>
      <c r="B150" s="335">
        <v>500</v>
      </c>
      <c r="C150" s="367" t="s">
        <v>347</v>
      </c>
      <c r="D150" s="367" t="s">
        <v>347</v>
      </c>
      <c r="E150" s="336" t="s">
        <v>347</v>
      </c>
    </row>
    <row r="151" spans="1:5" ht="28.8" x14ac:dyDescent="0.3">
      <c r="A151" s="357" t="s">
        <v>236</v>
      </c>
      <c r="B151" s="335">
        <v>1287.0999999999999</v>
      </c>
      <c r="C151" s="335">
        <v>1287.0999999999999</v>
      </c>
      <c r="D151" s="335">
        <v>695.03</v>
      </c>
      <c r="E151" s="336">
        <v>53.999689223836533</v>
      </c>
    </row>
    <row r="152" spans="1:5" x14ac:dyDescent="0.3">
      <c r="A152" s="357" t="s">
        <v>237</v>
      </c>
      <c r="B152" s="335">
        <v>330</v>
      </c>
      <c r="C152" s="335">
        <v>330</v>
      </c>
      <c r="D152" s="335">
        <v>150</v>
      </c>
      <c r="E152" s="336">
        <v>45.454545454545453</v>
      </c>
    </row>
    <row r="153" spans="1:5" x14ac:dyDescent="0.3">
      <c r="A153" s="357" t="s">
        <v>238</v>
      </c>
      <c r="B153" s="371">
        <v>100</v>
      </c>
      <c r="C153" s="335">
        <v>82</v>
      </c>
      <c r="D153" s="335">
        <v>68.5</v>
      </c>
      <c r="E153" s="368">
        <v>83.5</v>
      </c>
    </row>
    <row r="154" spans="1:5" x14ac:dyDescent="0.3">
      <c r="A154" s="357" t="s">
        <v>239</v>
      </c>
      <c r="B154" s="335">
        <v>357</v>
      </c>
      <c r="C154" s="335">
        <v>357</v>
      </c>
      <c r="D154" s="367" t="s">
        <v>347</v>
      </c>
      <c r="E154" s="367" t="s">
        <v>347</v>
      </c>
    </row>
    <row r="155" spans="1:5" x14ac:dyDescent="0.3">
      <c r="A155" s="357" t="s">
        <v>240</v>
      </c>
      <c r="B155" s="335">
        <v>500</v>
      </c>
      <c r="C155" s="335">
        <v>500</v>
      </c>
      <c r="D155" s="335">
        <v>250</v>
      </c>
      <c r="E155" s="336">
        <v>50</v>
      </c>
    </row>
    <row r="156" spans="1:5" x14ac:dyDescent="0.3">
      <c r="A156" s="357" t="s">
        <v>241</v>
      </c>
      <c r="B156" s="335">
        <v>400</v>
      </c>
      <c r="C156" s="335">
        <v>200</v>
      </c>
      <c r="D156" s="335">
        <v>80</v>
      </c>
      <c r="E156" s="336">
        <v>40</v>
      </c>
    </row>
    <row r="157" spans="1:5" x14ac:dyDescent="0.3">
      <c r="A157" s="357" t="s">
        <v>242</v>
      </c>
      <c r="B157" s="335">
        <v>600</v>
      </c>
      <c r="C157" s="335">
        <v>600</v>
      </c>
      <c r="D157" s="335">
        <v>240</v>
      </c>
      <c r="E157" s="336">
        <v>40</v>
      </c>
    </row>
    <row r="158" spans="1:5" x14ac:dyDescent="0.3">
      <c r="A158" s="637" t="s">
        <v>243</v>
      </c>
      <c r="B158" s="371">
        <v>270</v>
      </c>
      <c r="C158" s="371">
        <v>270</v>
      </c>
      <c r="D158" s="371">
        <v>32.5</v>
      </c>
      <c r="E158" s="336">
        <v>12.037037037037036</v>
      </c>
    </row>
    <row r="159" spans="1:5" ht="28.8" x14ac:dyDescent="0.3">
      <c r="A159" s="357" t="s">
        <v>244</v>
      </c>
      <c r="B159" s="335">
        <v>270</v>
      </c>
      <c r="C159" s="335">
        <v>270</v>
      </c>
      <c r="D159" s="335">
        <v>32.5</v>
      </c>
      <c r="E159" s="336">
        <v>12.037037037037036</v>
      </c>
    </row>
    <row r="160" spans="1:5" x14ac:dyDescent="0.3">
      <c r="A160" s="369" t="s">
        <v>4</v>
      </c>
      <c r="B160" s="362">
        <v>4563.6099999999997</v>
      </c>
      <c r="C160" s="362">
        <v>4563.6099999999997</v>
      </c>
      <c r="D160" s="362">
        <v>1825.444</v>
      </c>
      <c r="E160" s="363">
        <v>40</v>
      </c>
    </row>
    <row r="161" spans="1:5" x14ac:dyDescent="0.3">
      <c r="A161" s="370" t="s">
        <v>152</v>
      </c>
      <c r="B161" s="371">
        <v>4563.6099999999997</v>
      </c>
      <c r="C161" s="371">
        <v>4563.6099999999997</v>
      </c>
      <c r="D161" s="371">
        <v>1825.444</v>
      </c>
      <c r="E161" s="372">
        <v>40</v>
      </c>
    </row>
    <row r="162" spans="1:5" ht="28.8" x14ac:dyDescent="0.3">
      <c r="A162" s="357" t="s">
        <v>232</v>
      </c>
      <c r="B162" s="335">
        <v>4563.6099999999997</v>
      </c>
      <c r="C162" s="335">
        <v>4563.6099999999997</v>
      </c>
      <c r="D162" s="335">
        <v>1825.444</v>
      </c>
      <c r="E162" s="336">
        <v>40</v>
      </c>
    </row>
    <row r="163" spans="1:5" x14ac:dyDescent="0.3">
      <c r="A163" s="369" t="s">
        <v>128</v>
      </c>
      <c r="B163" s="362">
        <v>39246</v>
      </c>
      <c r="C163" s="362">
        <v>38389</v>
      </c>
      <c r="D163" s="362">
        <v>15125</v>
      </c>
      <c r="E163" s="363">
        <v>39.395845319045279</v>
      </c>
    </row>
    <row r="164" spans="1:5" ht="26.4" customHeight="1" x14ac:dyDescent="0.3">
      <c r="A164" s="779" t="s">
        <v>351</v>
      </c>
      <c r="B164" s="779"/>
      <c r="C164" s="779"/>
      <c r="D164" s="779"/>
      <c r="E164" s="779"/>
    </row>
    <row r="165" spans="1:5" x14ac:dyDescent="0.3">
      <c r="A165" s="788" t="s">
        <v>149</v>
      </c>
      <c r="B165" s="788"/>
      <c r="C165" s="788"/>
      <c r="D165" s="788"/>
      <c r="E165" s="788"/>
    </row>
  </sheetData>
  <mergeCells count="17">
    <mergeCell ref="A123:D123"/>
    <mergeCell ref="A125:E125"/>
    <mergeCell ref="A126:A127"/>
    <mergeCell ref="A164:E164"/>
    <mergeCell ref="A165:E165"/>
    <mergeCell ref="A122:D122"/>
    <mergeCell ref="A39:C39"/>
    <mergeCell ref="A42:D42"/>
    <mergeCell ref="A43:A44"/>
    <mergeCell ref="A60:D60"/>
    <mergeCell ref="A61:D61"/>
    <mergeCell ref="A63:D63"/>
    <mergeCell ref="A64:A65"/>
    <mergeCell ref="A97:D97"/>
    <mergeCell ref="A98:D98"/>
    <mergeCell ref="A100:D100"/>
    <mergeCell ref="A101:A102"/>
  </mergeCells>
  <pageMargins left="0.70866141732283472" right="0.70866141732283472" top="1.1023622047244095" bottom="0.74803149606299213" header="0.31496062992125984" footer="0.31496062992125984"/>
  <pageSetup paperSize="9" scale="62" fitToHeight="3" orientation="portrait" horizont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rowBreaks count="2" manualBreakCount="2">
    <brk id="61" max="4" man="1"/>
    <brk id="123" max="4" man="1"/>
  </row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3FEE-57C9-4B45-BF2A-68C8FB4322CB}">
  <dimension ref="A1:E88"/>
  <sheetViews>
    <sheetView topLeftCell="A57" zoomScale="90" zoomScaleNormal="90" workbookViewId="0">
      <selection activeCell="A57" sqref="A1:XFD1048576"/>
    </sheetView>
  </sheetViews>
  <sheetFormatPr defaultColWidth="8.88671875" defaultRowHeight="14.4" x14ac:dyDescent="0.3"/>
  <cols>
    <col min="1" max="1" width="53.6640625" style="408" customWidth="1"/>
    <col min="2" max="2" width="13.77734375" style="408" customWidth="1"/>
    <col min="3" max="3" width="16.33203125" style="408" customWidth="1"/>
    <col min="4" max="4" width="16.109375" style="408" customWidth="1"/>
    <col min="5" max="5" width="15.77734375" style="408" customWidth="1"/>
    <col min="6" max="16384" width="8.88671875" style="408"/>
  </cols>
  <sheetData>
    <row r="1" spans="1:3" x14ac:dyDescent="0.3">
      <c r="A1" s="43" t="s">
        <v>470</v>
      </c>
      <c r="B1" s="43"/>
      <c r="C1" s="43"/>
    </row>
    <row r="2" spans="1:3" ht="28.8" x14ac:dyDescent="0.3">
      <c r="A2" s="337" t="s">
        <v>122</v>
      </c>
      <c r="B2" s="338" t="s">
        <v>1</v>
      </c>
      <c r="C2" s="338" t="s">
        <v>3</v>
      </c>
    </row>
    <row r="3" spans="1:3" x14ac:dyDescent="0.3">
      <c r="A3" s="92" t="s">
        <v>2</v>
      </c>
      <c r="B3" s="91">
        <v>3680</v>
      </c>
      <c r="C3" s="91">
        <v>360</v>
      </c>
    </row>
    <row r="4" spans="1:3" x14ac:dyDescent="0.3">
      <c r="A4" s="74" t="s">
        <v>216</v>
      </c>
      <c r="B4" s="638">
        <v>2800</v>
      </c>
      <c r="C4" s="638"/>
    </row>
    <row r="5" spans="1:3" ht="28.8" x14ac:dyDescent="0.3">
      <c r="A5" s="472" t="s">
        <v>245</v>
      </c>
      <c r="B5" s="639">
        <v>800</v>
      </c>
      <c r="C5" s="640"/>
    </row>
    <row r="6" spans="1:3" x14ac:dyDescent="0.3">
      <c r="A6" s="475" t="s">
        <v>246</v>
      </c>
      <c r="B6" s="641">
        <v>1500</v>
      </c>
      <c r="C6" s="642"/>
    </row>
    <row r="7" spans="1:3" ht="28.8" x14ac:dyDescent="0.3">
      <c r="A7" s="554" t="s">
        <v>247</v>
      </c>
      <c r="B7" s="643">
        <v>500</v>
      </c>
      <c r="C7" s="644"/>
    </row>
    <row r="8" spans="1:3" x14ac:dyDescent="0.3">
      <c r="A8" s="84" t="s">
        <v>234</v>
      </c>
      <c r="B8" s="638">
        <v>880</v>
      </c>
      <c r="C8" s="638">
        <v>360</v>
      </c>
    </row>
    <row r="9" spans="1:3" ht="28.8" x14ac:dyDescent="0.3">
      <c r="A9" s="511" t="s">
        <v>248</v>
      </c>
      <c r="B9" s="100">
        <v>880</v>
      </c>
      <c r="C9" s="645">
        <v>360</v>
      </c>
    </row>
    <row r="10" spans="1:3" x14ac:dyDescent="0.3">
      <c r="A10" s="87" t="s">
        <v>4</v>
      </c>
      <c r="B10" s="91">
        <v>1203</v>
      </c>
      <c r="C10" s="91"/>
    </row>
    <row r="11" spans="1:3" x14ac:dyDescent="0.3">
      <c r="A11" s="84" t="s">
        <v>216</v>
      </c>
      <c r="B11" s="646">
        <v>1203</v>
      </c>
      <c r="C11" s="646"/>
    </row>
    <row r="12" spans="1:3" ht="28.8" x14ac:dyDescent="0.3">
      <c r="A12" s="511" t="s">
        <v>249</v>
      </c>
      <c r="B12" s="646">
        <v>1203</v>
      </c>
      <c r="C12" s="646"/>
    </row>
    <row r="13" spans="1:3" x14ac:dyDescent="0.3">
      <c r="A13" s="92" t="s">
        <v>128</v>
      </c>
      <c r="B13" s="91">
        <v>4883</v>
      </c>
      <c r="C13" s="91">
        <v>360</v>
      </c>
    </row>
    <row r="14" spans="1:3" s="45" customFormat="1" ht="25.2" customHeight="1" x14ac:dyDescent="0.25">
      <c r="A14" s="780" t="s">
        <v>354</v>
      </c>
      <c r="B14" s="780"/>
      <c r="C14" s="780"/>
    </row>
    <row r="15" spans="1:3" s="45" customFormat="1" ht="12" x14ac:dyDescent="0.25">
      <c r="A15" s="46" t="s">
        <v>129</v>
      </c>
    </row>
    <row r="17" spans="1:5" ht="28.2" customHeight="1" x14ac:dyDescent="0.3">
      <c r="A17" s="781" t="s">
        <v>471</v>
      </c>
      <c r="B17" s="781"/>
      <c r="C17" s="781"/>
      <c r="D17" s="781"/>
    </row>
    <row r="18" spans="1:5" ht="28.8" x14ac:dyDescent="0.3">
      <c r="A18" s="782" t="s">
        <v>130</v>
      </c>
      <c r="B18" s="339" t="s">
        <v>1</v>
      </c>
      <c r="C18" s="339" t="s">
        <v>131</v>
      </c>
      <c r="D18" s="339" t="s">
        <v>100</v>
      </c>
    </row>
    <row r="19" spans="1:5" x14ac:dyDescent="0.3">
      <c r="A19" s="783"/>
      <c r="B19" s="340" t="s">
        <v>72</v>
      </c>
      <c r="C19" s="420" t="s">
        <v>6</v>
      </c>
      <c r="D19" s="420" t="s">
        <v>81</v>
      </c>
    </row>
    <row r="20" spans="1:5" x14ac:dyDescent="0.3">
      <c r="A20" s="421" t="s">
        <v>2</v>
      </c>
      <c r="B20" s="481">
        <v>3680</v>
      </c>
      <c r="C20" s="647"/>
      <c r="D20" s="648"/>
    </row>
    <row r="21" spans="1:5" x14ac:dyDescent="0.3">
      <c r="A21" s="425" t="s">
        <v>132</v>
      </c>
      <c r="B21" s="484">
        <v>3680</v>
      </c>
      <c r="C21" s="484">
        <v>1472</v>
      </c>
      <c r="D21" s="494">
        <v>40</v>
      </c>
      <c r="E21" s="47"/>
    </row>
    <row r="22" spans="1:5" x14ac:dyDescent="0.3">
      <c r="A22" s="428" t="s">
        <v>68</v>
      </c>
      <c r="B22" s="486">
        <v>3680</v>
      </c>
      <c r="C22" s="486">
        <v>1472</v>
      </c>
      <c r="D22" s="487">
        <v>40</v>
      </c>
    </row>
    <row r="23" spans="1:5" x14ac:dyDescent="0.3">
      <c r="A23" s="431" t="s">
        <v>133</v>
      </c>
      <c r="B23" s="488">
        <v>0</v>
      </c>
      <c r="C23" s="488">
        <v>0</v>
      </c>
      <c r="D23" s="489">
        <v>0</v>
      </c>
    </row>
    <row r="24" spans="1:5" x14ac:dyDescent="0.3">
      <c r="A24" s="649" t="s">
        <v>56</v>
      </c>
      <c r="B24" s="490"/>
      <c r="C24" s="650"/>
      <c r="D24" s="651">
        <v>0</v>
      </c>
    </row>
    <row r="25" spans="1:5" x14ac:dyDescent="0.3">
      <c r="A25" s="421" t="s">
        <v>4</v>
      </c>
      <c r="B25" s="481">
        <v>1203</v>
      </c>
      <c r="C25" s="647"/>
      <c r="D25" s="648">
        <v>0</v>
      </c>
    </row>
    <row r="26" spans="1:5" x14ac:dyDescent="0.3">
      <c r="A26" s="425" t="s">
        <v>132</v>
      </c>
      <c r="B26" s="484">
        <v>1203</v>
      </c>
      <c r="C26" s="484">
        <v>481</v>
      </c>
      <c r="D26" s="494">
        <v>39.983374896093096</v>
      </c>
    </row>
    <row r="27" spans="1:5" x14ac:dyDescent="0.3">
      <c r="A27" s="428" t="s">
        <v>68</v>
      </c>
      <c r="B27" s="486">
        <v>1203</v>
      </c>
      <c r="C27" s="486">
        <v>481</v>
      </c>
      <c r="D27" s="487">
        <v>39.983374896093096</v>
      </c>
    </row>
    <row r="28" spans="1:5" x14ac:dyDescent="0.3">
      <c r="A28" s="431" t="s">
        <v>133</v>
      </c>
      <c r="B28" s="488">
        <v>0</v>
      </c>
      <c r="C28" s="488"/>
      <c r="D28" s="489">
        <v>0</v>
      </c>
    </row>
    <row r="29" spans="1:5" x14ac:dyDescent="0.3">
      <c r="A29" s="649" t="s">
        <v>56</v>
      </c>
      <c r="B29" s="490"/>
      <c r="C29" s="650">
        <v>0</v>
      </c>
      <c r="D29" s="651">
        <v>0</v>
      </c>
    </row>
    <row r="30" spans="1:5" x14ac:dyDescent="0.3">
      <c r="A30" s="421" t="s">
        <v>128</v>
      </c>
      <c r="B30" s="481">
        <v>4883</v>
      </c>
      <c r="C30" s="647"/>
      <c r="D30" s="648">
        <v>0</v>
      </c>
    </row>
    <row r="31" spans="1:5" x14ac:dyDescent="0.3">
      <c r="A31" s="425" t="s">
        <v>132</v>
      </c>
      <c r="B31" s="484">
        <v>4883</v>
      </c>
      <c r="C31" s="484">
        <v>1953</v>
      </c>
      <c r="D31" s="494">
        <v>40</v>
      </c>
    </row>
    <row r="32" spans="1:5" x14ac:dyDescent="0.3">
      <c r="A32" s="428" t="s">
        <v>68</v>
      </c>
      <c r="B32" s="486">
        <v>4883</v>
      </c>
      <c r="C32" s="486">
        <v>1953</v>
      </c>
      <c r="D32" s="487">
        <v>40</v>
      </c>
    </row>
    <row r="33" spans="1:5" x14ac:dyDescent="0.3">
      <c r="A33" s="431" t="s">
        <v>133</v>
      </c>
      <c r="B33" s="488">
        <v>0</v>
      </c>
      <c r="C33" s="488">
        <v>0</v>
      </c>
      <c r="D33" s="489">
        <v>0</v>
      </c>
    </row>
    <row r="34" spans="1:5" x14ac:dyDescent="0.3">
      <c r="A34" s="649" t="s">
        <v>56</v>
      </c>
      <c r="B34" s="652">
        <v>0</v>
      </c>
      <c r="C34" s="653"/>
      <c r="D34" s="651">
        <v>0</v>
      </c>
    </row>
    <row r="35" spans="1:5" s="45" customFormat="1" ht="39.6" customHeight="1" x14ac:dyDescent="0.25">
      <c r="A35" s="780" t="s">
        <v>355</v>
      </c>
      <c r="B35" s="780"/>
      <c r="C35" s="780"/>
      <c r="D35" s="780"/>
    </row>
    <row r="36" spans="1:5" s="45" customFormat="1" ht="12" x14ac:dyDescent="0.25">
      <c r="A36" s="784" t="s">
        <v>134</v>
      </c>
      <c r="B36" s="784"/>
      <c r="C36" s="784"/>
      <c r="D36" s="784"/>
    </row>
    <row r="37" spans="1:5" x14ac:dyDescent="0.3">
      <c r="A37" s="48"/>
      <c r="B37" s="48"/>
      <c r="C37" s="48"/>
      <c r="D37" s="48"/>
    </row>
    <row r="38" spans="1:5" ht="30.6" customHeight="1" x14ac:dyDescent="0.3">
      <c r="A38" s="785" t="s">
        <v>472</v>
      </c>
      <c r="B38" s="785"/>
      <c r="C38" s="785"/>
      <c r="D38" s="785"/>
    </row>
    <row r="39" spans="1:5" ht="28.8" x14ac:dyDescent="0.3">
      <c r="A39" s="786" t="s">
        <v>135</v>
      </c>
      <c r="B39" s="263" t="s">
        <v>1</v>
      </c>
      <c r="C39" s="264" t="s">
        <v>136</v>
      </c>
      <c r="D39" s="264" t="s">
        <v>100</v>
      </c>
    </row>
    <row r="40" spans="1:5" x14ac:dyDescent="0.3">
      <c r="A40" s="787"/>
      <c r="B40" s="265" t="s">
        <v>72</v>
      </c>
      <c r="C40" s="265" t="s">
        <v>6</v>
      </c>
      <c r="D40" s="265" t="s">
        <v>81</v>
      </c>
    </row>
    <row r="41" spans="1:5" x14ac:dyDescent="0.3">
      <c r="A41" s="654" t="s">
        <v>137</v>
      </c>
      <c r="B41" s="655">
        <v>2583</v>
      </c>
      <c r="C41" s="655">
        <v>1033</v>
      </c>
      <c r="D41" s="656">
        <v>40</v>
      </c>
      <c r="E41" s="657"/>
    </row>
    <row r="42" spans="1:5" x14ac:dyDescent="0.3">
      <c r="A42" s="269" t="s">
        <v>138</v>
      </c>
      <c r="B42" s="655">
        <v>1380</v>
      </c>
      <c r="C42" s="655">
        <v>552</v>
      </c>
      <c r="D42" s="656">
        <v>40</v>
      </c>
      <c r="E42" s="657"/>
    </row>
    <row r="43" spans="1:5" x14ac:dyDescent="0.3">
      <c r="A43" s="270" t="s">
        <v>216</v>
      </c>
      <c r="B43" s="658">
        <v>500</v>
      </c>
      <c r="C43" s="658">
        <v>200</v>
      </c>
      <c r="D43" s="659">
        <v>40</v>
      </c>
      <c r="E43" s="657"/>
    </row>
    <row r="44" spans="1:5" ht="28.8" x14ac:dyDescent="0.3">
      <c r="A44" s="660" t="s">
        <v>247</v>
      </c>
      <c r="B44" s="646">
        <v>500</v>
      </c>
      <c r="C44" s="646">
        <v>200</v>
      </c>
      <c r="D44" s="661">
        <v>40</v>
      </c>
      <c r="E44" s="657"/>
    </row>
    <row r="45" spans="1:5" x14ac:dyDescent="0.3">
      <c r="A45" s="270" t="s">
        <v>234</v>
      </c>
      <c r="B45" s="658">
        <v>880</v>
      </c>
      <c r="C45" s="658">
        <v>352</v>
      </c>
      <c r="D45" s="659">
        <v>40</v>
      </c>
      <c r="E45" s="657"/>
    </row>
    <row r="46" spans="1:5" ht="28.8" x14ac:dyDescent="0.3">
      <c r="A46" s="660" t="s">
        <v>248</v>
      </c>
      <c r="B46" s="646">
        <v>880</v>
      </c>
      <c r="C46" s="646">
        <v>352</v>
      </c>
      <c r="D46" s="661">
        <v>40</v>
      </c>
      <c r="E46" s="657"/>
    </row>
    <row r="47" spans="1:5" x14ac:dyDescent="0.3">
      <c r="A47" s="269" t="s">
        <v>139</v>
      </c>
      <c r="B47" s="655">
        <v>1203</v>
      </c>
      <c r="C47" s="655">
        <v>481</v>
      </c>
      <c r="D47" s="656">
        <v>39.983374896093096</v>
      </c>
      <c r="E47" s="657"/>
    </row>
    <row r="48" spans="1:5" x14ac:dyDescent="0.3">
      <c r="A48" s="270" t="s">
        <v>216</v>
      </c>
      <c r="B48" s="662">
        <v>1203</v>
      </c>
      <c r="C48" s="662">
        <v>481</v>
      </c>
      <c r="D48" s="663">
        <v>39.983374896093096</v>
      </c>
      <c r="E48" s="657"/>
    </row>
    <row r="49" spans="1:5" ht="28.8" x14ac:dyDescent="0.3">
      <c r="A49" s="664" t="s">
        <v>249</v>
      </c>
      <c r="B49" s="646">
        <v>1203</v>
      </c>
      <c r="C49" s="646">
        <v>481</v>
      </c>
      <c r="D49" s="661">
        <v>39.983374896093096</v>
      </c>
      <c r="E49" s="657"/>
    </row>
    <row r="50" spans="1:5" x14ac:dyDescent="0.3">
      <c r="A50" s="277" t="s">
        <v>140</v>
      </c>
      <c r="B50" s="655"/>
      <c r="C50" s="655"/>
      <c r="D50" s="656" t="s">
        <v>347</v>
      </c>
      <c r="E50" s="657"/>
    </row>
    <row r="51" spans="1:5" x14ac:dyDescent="0.3">
      <c r="A51" s="269" t="s">
        <v>141</v>
      </c>
      <c r="B51" s="655"/>
      <c r="C51" s="655"/>
      <c r="D51" s="656" t="s">
        <v>347</v>
      </c>
      <c r="E51" s="657"/>
    </row>
    <row r="52" spans="1:5" x14ac:dyDescent="0.3">
      <c r="A52" s="269" t="s">
        <v>142</v>
      </c>
      <c r="B52" s="655"/>
      <c r="C52" s="655"/>
      <c r="D52" s="656" t="s">
        <v>347</v>
      </c>
      <c r="E52" s="657"/>
    </row>
    <row r="53" spans="1:5" x14ac:dyDescent="0.3">
      <c r="A53" s="665" t="s">
        <v>128</v>
      </c>
      <c r="B53" s="91">
        <v>2583</v>
      </c>
      <c r="C53" s="91">
        <v>1033</v>
      </c>
      <c r="D53" s="666">
        <v>40</v>
      </c>
      <c r="E53" s="657"/>
    </row>
    <row r="54" spans="1:5" s="45" customFormat="1" ht="48" customHeight="1" x14ac:dyDescent="0.25">
      <c r="A54" s="779" t="s">
        <v>427</v>
      </c>
      <c r="B54" s="779"/>
      <c r="C54" s="779"/>
      <c r="D54" s="779"/>
    </row>
    <row r="55" spans="1:5" s="45" customFormat="1" ht="12" x14ac:dyDescent="0.25">
      <c r="A55" s="788" t="s">
        <v>144</v>
      </c>
      <c r="B55" s="788"/>
      <c r="C55" s="788"/>
      <c r="D55" s="788"/>
    </row>
    <row r="57" spans="1:5" ht="29.4" customHeight="1" x14ac:dyDescent="0.3">
      <c r="A57" s="785" t="s">
        <v>473</v>
      </c>
      <c r="B57" s="785"/>
      <c r="C57" s="785"/>
      <c r="D57" s="785"/>
    </row>
    <row r="58" spans="1:5" ht="28.8" x14ac:dyDescent="0.3">
      <c r="A58" s="789" t="s">
        <v>135</v>
      </c>
      <c r="B58" s="263" t="s">
        <v>1</v>
      </c>
      <c r="C58" s="264" t="s">
        <v>136</v>
      </c>
      <c r="D58" s="264" t="s">
        <v>100</v>
      </c>
    </row>
    <row r="59" spans="1:5" x14ac:dyDescent="0.3">
      <c r="A59" s="790"/>
      <c r="B59" s="265" t="s">
        <v>72</v>
      </c>
      <c r="C59" s="265" t="s">
        <v>6</v>
      </c>
      <c r="D59" s="265" t="s">
        <v>81</v>
      </c>
    </row>
    <row r="60" spans="1:5" x14ac:dyDescent="0.3">
      <c r="A60" s="665" t="s">
        <v>137</v>
      </c>
      <c r="B60" s="73">
        <v>2300</v>
      </c>
      <c r="C60" s="73">
        <v>920</v>
      </c>
      <c r="D60" s="95">
        <v>40</v>
      </c>
    </row>
    <row r="61" spans="1:5" x14ac:dyDescent="0.3">
      <c r="A61" s="667" t="s">
        <v>138</v>
      </c>
      <c r="B61" s="73">
        <v>2300</v>
      </c>
      <c r="C61" s="73">
        <v>920</v>
      </c>
      <c r="D61" s="95">
        <v>40</v>
      </c>
    </row>
    <row r="62" spans="1:5" x14ac:dyDescent="0.3">
      <c r="A62" s="270" t="s">
        <v>216</v>
      </c>
      <c r="B62" s="668">
        <v>2300</v>
      </c>
      <c r="C62" s="668">
        <v>920</v>
      </c>
      <c r="D62" s="669">
        <v>40</v>
      </c>
    </row>
    <row r="63" spans="1:5" ht="28.8" x14ac:dyDescent="0.3">
      <c r="A63" s="670" t="s">
        <v>245</v>
      </c>
      <c r="B63" s="671">
        <v>800</v>
      </c>
      <c r="C63" s="671">
        <v>320</v>
      </c>
      <c r="D63" s="672">
        <v>40</v>
      </c>
    </row>
    <row r="64" spans="1:5" x14ac:dyDescent="0.3">
      <c r="A64" s="673" t="s">
        <v>246</v>
      </c>
      <c r="B64" s="674">
        <v>1500</v>
      </c>
      <c r="C64" s="674">
        <v>600</v>
      </c>
      <c r="D64" s="675">
        <v>40</v>
      </c>
    </row>
    <row r="65" spans="1:5" x14ac:dyDescent="0.3">
      <c r="A65" s="667" t="s">
        <v>139</v>
      </c>
      <c r="B65" s="676"/>
      <c r="C65" s="676"/>
      <c r="D65" s="677" t="s">
        <v>347</v>
      </c>
    </row>
    <row r="66" spans="1:5" x14ac:dyDescent="0.3">
      <c r="A66" s="277" t="s">
        <v>140</v>
      </c>
      <c r="B66" s="676"/>
      <c r="C66" s="676"/>
      <c r="D66" s="677" t="s">
        <v>347</v>
      </c>
    </row>
    <row r="67" spans="1:5" x14ac:dyDescent="0.3">
      <c r="A67" s="667" t="s">
        <v>141</v>
      </c>
      <c r="B67" s="676"/>
      <c r="C67" s="676"/>
      <c r="D67" s="677" t="s">
        <v>347</v>
      </c>
    </row>
    <row r="68" spans="1:5" x14ac:dyDescent="0.3">
      <c r="A68" s="667" t="s">
        <v>142</v>
      </c>
      <c r="B68" s="676"/>
      <c r="C68" s="676"/>
      <c r="D68" s="677" t="s">
        <v>347</v>
      </c>
    </row>
    <row r="69" spans="1:5" x14ac:dyDescent="0.3">
      <c r="A69" s="665" t="s">
        <v>128</v>
      </c>
      <c r="B69" s="73">
        <v>2300</v>
      </c>
      <c r="C69" s="73">
        <v>920</v>
      </c>
      <c r="D69" s="95">
        <v>40</v>
      </c>
    </row>
    <row r="70" spans="1:5" s="45" customFormat="1" ht="60" customHeight="1" x14ac:dyDescent="0.25">
      <c r="A70" s="778" t="s">
        <v>428</v>
      </c>
      <c r="B70" s="779"/>
      <c r="C70" s="779"/>
      <c r="D70" s="779"/>
    </row>
    <row r="71" spans="1:5" s="45" customFormat="1" ht="12" x14ac:dyDescent="0.25">
      <c r="A71" s="788" t="s">
        <v>144</v>
      </c>
      <c r="B71" s="788"/>
      <c r="C71" s="788"/>
      <c r="D71" s="788"/>
    </row>
    <row r="72" spans="1:5" x14ac:dyDescent="0.3">
      <c r="A72" s="49"/>
    </row>
    <row r="73" spans="1:5" ht="33" customHeight="1" x14ac:dyDescent="0.3">
      <c r="A73" s="783" t="s">
        <v>474</v>
      </c>
      <c r="B73" s="783"/>
      <c r="C73" s="783"/>
      <c r="D73" s="783"/>
      <c r="E73" s="783"/>
    </row>
    <row r="74" spans="1:5" ht="43.2" x14ac:dyDescent="0.3">
      <c r="A74" s="791" t="s">
        <v>122</v>
      </c>
      <c r="B74" s="338" t="s">
        <v>1</v>
      </c>
      <c r="C74" s="338" t="s">
        <v>145</v>
      </c>
      <c r="D74" s="50" t="s">
        <v>131</v>
      </c>
      <c r="E74" s="50" t="s">
        <v>100</v>
      </c>
    </row>
    <row r="75" spans="1:5" x14ac:dyDescent="0.3">
      <c r="A75" s="791"/>
      <c r="B75" s="354" t="s">
        <v>72</v>
      </c>
      <c r="C75" s="454" t="s">
        <v>6</v>
      </c>
      <c r="D75" s="454" t="s">
        <v>146</v>
      </c>
      <c r="E75" s="454" t="s">
        <v>147</v>
      </c>
    </row>
    <row r="76" spans="1:5" x14ac:dyDescent="0.3">
      <c r="A76" s="92" t="s">
        <v>2</v>
      </c>
      <c r="B76" s="91">
        <v>3680</v>
      </c>
      <c r="C76" s="91">
        <v>3680</v>
      </c>
      <c r="D76" s="91">
        <v>1472</v>
      </c>
      <c r="E76" s="666">
        <v>40</v>
      </c>
    </row>
    <row r="77" spans="1:5" x14ac:dyDescent="0.3">
      <c r="A77" s="74" t="s">
        <v>216</v>
      </c>
      <c r="B77" s="658">
        <v>2800</v>
      </c>
      <c r="C77" s="658">
        <v>2800</v>
      </c>
      <c r="D77" s="658">
        <v>1120</v>
      </c>
      <c r="E77" s="659">
        <v>40</v>
      </c>
    </row>
    <row r="78" spans="1:5" ht="28.8" x14ac:dyDescent="0.3">
      <c r="A78" s="511" t="s">
        <v>245</v>
      </c>
      <c r="B78" s="100">
        <v>800</v>
      </c>
      <c r="C78" s="100">
        <v>800</v>
      </c>
      <c r="D78" s="100">
        <v>320</v>
      </c>
      <c r="E78" s="678">
        <v>40</v>
      </c>
    </row>
    <row r="79" spans="1:5" x14ac:dyDescent="0.3">
      <c r="A79" s="511" t="s">
        <v>246</v>
      </c>
      <c r="B79" s="100">
        <v>1500</v>
      </c>
      <c r="C79" s="100">
        <v>1500</v>
      </c>
      <c r="D79" s="100">
        <v>600</v>
      </c>
      <c r="E79" s="678">
        <v>40</v>
      </c>
    </row>
    <row r="80" spans="1:5" ht="28.8" x14ac:dyDescent="0.3">
      <c r="A80" s="511" t="s">
        <v>247</v>
      </c>
      <c r="B80" s="100">
        <v>500</v>
      </c>
      <c r="C80" s="679">
        <v>500</v>
      </c>
      <c r="D80" s="680">
        <v>200</v>
      </c>
      <c r="E80" s="681">
        <v>40</v>
      </c>
    </row>
    <row r="81" spans="1:5" x14ac:dyDescent="0.3">
      <c r="A81" s="74" t="s">
        <v>234</v>
      </c>
      <c r="B81" s="658">
        <v>880</v>
      </c>
      <c r="C81" s="658">
        <v>880</v>
      </c>
      <c r="D81" s="658">
        <v>352</v>
      </c>
      <c r="E81" s="659">
        <v>40</v>
      </c>
    </row>
    <row r="82" spans="1:5" ht="28.8" x14ac:dyDescent="0.3">
      <c r="A82" s="511" t="s">
        <v>248</v>
      </c>
      <c r="B82" s="100">
        <v>880</v>
      </c>
      <c r="C82" s="100">
        <v>880</v>
      </c>
      <c r="D82" s="100">
        <v>352</v>
      </c>
      <c r="E82" s="678">
        <v>40</v>
      </c>
    </row>
    <row r="83" spans="1:5" x14ac:dyDescent="0.3">
      <c r="A83" s="92" t="s">
        <v>4</v>
      </c>
      <c r="B83" s="91">
        <v>1203</v>
      </c>
      <c r="C83" s="91">
        <v>1203</v>
      </c>
      <c r="D83" s="91">
        <v>481</v>
      </c>
      <c r="E83" s="666">
        <v>39.983374896093096</v>
      </c>
    </row>
    <row r="84" spans="1:5" x14ac:dyDescent="0.3">
      <c r="A84" s="74" t="s">
        <v>216</v>
      </c>
      <c r="B84" s="646">
        <v>1203</v>
      </c>
      <c r="C84" s="646">
        <v>1203</v>
      </c>
      <c r="D84" s="646">
        <v>481</v>
      </c>
      <c r="E84" s="661">
        <v>39.983374896093096</v>
      </c>
    </row>
    <row r="85" spans="1:5" ht="28.8" x14ac:dyDescent="0.3">
      <c r="A85" s="511" t="s">
        <v>249</v>
      </c>
      <c r="B85" s="646">
        <v>1203</v>
      </c>
      <c r="C85" s="100">
        <v>1203</v>
      </c>
      <c r="D85" s="646">
        <v>481</v>
      </c>
      <c r="E85" s="661">
        <v>39.983374896093096</v>
      </c>
    </row>
    <row r="86" spans="1:5" x14ac:dyDescent="0.3">
      <c r="A86" s="92" t="s">
        <v>128</v>
      </c>
      <c r="B86" s="91">
        <v>4883</v>
      </c>
      <c r="C86" s="91">
        <v>4883</v>
      </c>
      <c r="D86" s="91">
        <v>1953</v>
      </c>
      <c r="E86" s="666">
        <v>39.995904157280357</v>
      </c>
    </row>
    <row r="87" spans="1:5" s="45" customFormat="1" ht="34.799999999999997" customHeight="1" x14ac:dyDescent="0.25">
      <c r="A87" s="779" t="s">
        <v>351</v>
      </c>
      <c r="B87" s="779"/>
      <c r="C87" s="779"/>
      <c r="D87" s="779"/>
      <c r="E87" s="779"/>
    </row>
    <row r="88" spans="1:5" s="45" customFormat="1" ht="12" x14ac:dyDescent="0.25">
      <c r="A88" s="788" t="s">
        <v>149</v>
      </c>
      <c r="B88" s="788"/>
      <c r="C88" s="788"/>
      <c r="D88" s="788"/>
      <c r="E88" s="788"/>
    </row>
  </sheetData>
  <mergeCells count="17">
    <mergeCell ref="A71:D71"/>
    <mergeCell ref="A73:E73"/>
    <mergeCell ref="A74:A75"/>
    <mergeCell ref="A87:E87"/>
    <mergeCell ref="A88:E88"/>
    <mergeCell ref="A70:D70"/>
    <mergeCell ref="A14:C14"/>
    <mergeCell ref="A17:D17"/>
    <mergeCell ref="A18:A19"/>
    <mergeCell ref="A35:D35"/>
    <mergeCell ref="A36:D36"/>
    <mergeCell ref="A38:D38"/>
    <mergeCell ref="A39:A40"/>
    <mergeCell ref="A54:D54"/>
    <mergeCell ref="A55:D55"/>
    <mergeCell ref="A57:D57"/>
    <mergeCell ref="A58:A59"/>
  </mergeCells>
  <pageMargins left="0.70866141732283472" right="0.70866141732283472" top="1.3385826771653544" bottom="0.74803149606299213" header="0.31496062992125984" footer="0.31496062992125984"/>
  <pageSetup paperSize="9" scale="65" fitToHeight="2" orientation="portrait" horizont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rowBreaks count="1" manualBreakCount="1">
    <brk id="55" max="4" man="1"/>
  </row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28615-C754-4653-9186-53F462CBED25}">
  <dimension ref="A1:E180"/>
  <sheetViews>
    <sheetView zoomScale="90" zoomScaleNormal="90" workbookViewId="0">
      <selection sqref="A1:E180"/>
    </sheetView>
  </sheetViews>
  <sheetFormatPr defaultColWidth="8.88671875" defaultRowHeight="14.4" x14ac:dyDescent="0.3"/>
  <cols>
    <col min="1" max="1" width="61.21875" style="44" customWidth="1"/>
    <col min="2" max="2" width="13.77734375" style="44" customWidth="1"/>
    <col min="3" max="3" width="16.33203125" style="44" customWidth="1"/>
    <col min="4" max="4" width="16.109375" style="44" customWidth="1"/>
    <col min="5" max="5" width="15.77734375" style="44" customWidth="1"/>
    <col min="6" max="16384" width="8.88671875" style="44"/>
  </cols>
  <sheetData>
    <row r="1" spans="1:5" x14ac:dyDescent="0.3">
      <c r="A1" s="43" t="s">
        <v>475</v>
      </c>
      <c r="B1" s="43"/>
      <c r="C1" s="43"/>
      <c r="D1" s="408"/>
      <c r="E1" s="408"/>
    </row>
    <row r="2" spans="1:5" ht="28.8" x14ac:dyDescent="0.3">
      <c r="A2" s="337" t="s">
        <v>122</v>
      </c>
      <c r="B2" s="338" t="s">
        <v>1</v>
      </c>
      <c r="C2" s="338" t="s">
        <v>3</v>
      </c>
      <c r="D2" s="408"/>
      <c r="E2" s="408"/>
    </row>
    <row r="3" spans="1:5" x14ac:dyDescent="0.3">
      <c r="A3" s="93" t="s">
        <v>2</v>
      </c>
      <c r="B3" s="73">
        <v>39701.732500810002</v>
      </c>
      <c r="C3" s="73">
        <v>15031.210000000001</v>
      </c>
      <c r="D3" s="408"/>
      <c r="E3" s="408"/>
    </row>
    <row r="4" spans="1:5" x14ac:dyDescent="0.3">
      <c r="A4" s="74" t="s">
        <v>186</v>
      </c>
      <c r="B4" s="75">
        <v>8245</v>
      </c>
      <c r="C4" s="75">
        <v>2250</v>
      </c>
      <c r="D4" s="408"/>
      <c r="E4" s="408"/>
    </row>
    <row r="5" spans="1:5" ht="14.55" customHeight="1" x14ac:dyDescent="0.3">
      <c r="A5" s="472" t="s">
        <v>250</v>
      </c>
      <c r="B5" s="77">
        <v>230</v>
      </c>
      <c r="C5" s="77"/>
      <c r="D5" s="408"/>
      <c r="E5" s="408"/>
    </row>
    <row r="6" spans="1:5" ht="14.55" customHeight="1" x14ac:dyDescent="0.3">
      <c r="A6" s="475" t="s">
        <v>251</v>
      </c>
      <c r="B6" s="79">
        <v>300</v>
      </c>
      <c r="C6" s="79"/>
      <c r="D6" s="408"/>
      <c r="E6" s="408"/>
    </row>
    <row r="7" spans="1:5" x14ac:dyDescent="0.3">
      <c r="A7" s="475" t="s">
        <v>252</v>
      </c>
      <c r="B7" s="79">
        <v>600</v>
      </c>
      <c r="C7" s="79">
        <v>200</v>
      </c>
      <c r="D7" s="408"/>
      <c r="E7" s="408"/>
    </row>
    <row r="8" spans="1:5" x14ac:dyDescent="0.3">
      <c r="A8" s="475" t="s">
        <v>253</v>
      </c>
      <c r="B8" s="79">
        <v>3600</v>
      </c>
      <c r="C8" s="79">
        <v>1400</v>
      </c>
      <c r="D8" s="408"/>
      <c r="E8" s="408"/>
    </row>
    <row r="9" spans="1:5" x14ac:dyDescent="0.3">
      <c r="A9" s="475" t="s">
        <v>254</v>
      </c>
      <c r="B9" s="79">
        <v>3215</v>
      </c>
      <c r="C9" s="79">
        <v>600</v>
      </c>
      <c r="D9" s="408"/>
      <c r="E9" s="408"/>
    </row>
    <row r="10" spans="1:5" x14ac:dyDescent="0.3">
      <c r="A10" s="554" t="s">
        <v>255</v>
      </c>
      <c r="B10" s="81">
        <v>300</v>
      </c>
      <c r="C10" s="81">
        <v>50</v>
      </c>
      <c r="D10" s="408"/>
      <c r="E10" s="408"/>
    </row>
    <row r="11" spans="1:5" x14ac:dyDescent="0.3">
      <c r="A11" s="84" t="s">
        <v>234</v>
      </c>
      <c r="B11" s="75">
        <v>2900</v>
      </c>
      <c r="C11" s="75">
        <v>1100</v>
      </c>
      <c r="D11" s="408"/>
      <c r="E11" s="408"/>
    </row>
    <row r="12" spans="1:5" ht="28.95" customHeight="1" x14ac:dyDescent="0.3">
      <c r="A12" s="472" t="s">
        <v>256</v>
      </c>
      <c r="B12" s="77">
        <v>2000</v>
      </c>
      <c r="C12" s="77">
        <v>1100</v>
      </c>
      <c r="D12" s="408"/>
      <c r="E12" s="408"/>
    </row>
    <row r="13" spans="1:5" ht="28.95" customHeight="1" x14ac:dyDescent="0.3">
      <c r="A13" s="554" t="s">
        <v>257</v>
      </c>
      <c r="B13" s="81">
        <v>900</v>
      </c>
      <c r="C13" s="81"/>
      <c r="D13" s="408"/>
      <c r="E13" s="408"/>
    </row>
    <row r="14" spans="1:5" x14ac:dyDescent="0.3">
      <c r="A14" s="84" t="s">
        <v>258</v>
      </c>
      <c r="B14" s="75">
        <v>24766.732500809998</v>
      </c>
      <c r="C14" s="75">
        <v>11204.210000000001</v>
      </c>
      <c r="D14" s="408"/>
      <c r="E14" s="408"/>
    </row>
    <row r="15" spans="1:5" x14ac:dyDescent="0.3">
      <c r="A15" s="472" t="s">
        <v>259</v>
      </c>
      <c r="B15" s="77">
        <v>4640</v>
      </c>
      <c r="C15" s="77">
        <v>2523.13</v>
      </c>
      <c r="D15" s="408"/>
      <c r="E15" s="408"/>
    </row>
    <row r="16" spans="1:5" x14ac:dyDescent="0.3">
      <c r="A16" s="475" t="s">
        <v>260</v>
      </c>
      <c r="B16" s="79">
        <v>8570.14</v>
      </c>
      <c r="C16" s="79">
        <v>6218.84</v>
      </c>
      <c r="D16" s="408"/>
      <c r="E16" s="408"/>
    </row>
    <row r="17" spans="1:5" x14ac:dyDescent="0.3">
      <c r="A17" s="475" t="s">
        <v>261</v>
      </c>
      <c r="B17" s="79">
        <v>1580.17</v>
      </c>
      <c r="C17" s="79">
        <v>20</v>
      </c>
      <c r="D17" s="408"/>
      <c r="E17" s="408"/>
    </row>
    <row r="18" spans="1:5" ht="28.8" x14ac:dyDescent="0.3">
      <c r="A18" s="475" t="s">
        <v>262</v>
      </c>
      <c r="B18" s="79">
        <v>2970</v>
      </c>
      <c r="C18" s="79">
        <v>270</v>
      </c>
      <c r="D18" s="408"/>
      <c r="E18" s="408"/>
    </row>
    <row r="19" spans="1:5" ht="28.8" x14ac:dyDescent="0.3">
      <c r="A19" s="475" t="s">
        <v>263</v>
      </c>
      <c r="B19" s="79">
        <v>2970.4225008099997</v>
      </c>
      <c r="C19" s="79">
        <v>2172.2399999999998</v>
      </c>
      <c r="D19" s="408"/>
      <c r="E19" s="408"/>
    </row>
    <row r="20" spans="1:5" x14ac:dyDescent="0.3">
      <c r="A20" s="475" t="s">
        <v>264</v>
      </c>
      <c r="B20" s="79">
        <v>936</v>
      </c>
      <c r="C20" s="79"/>
      <c r="D20" s="408"/>
      <c r="E20" s="408"/>
    </row>
    <row r="21" spans="1:5" ht="28.8" x14ac:dyDescent="0.3">
      <c r="A21" s="475" t="s">
        <v>265</v>
      </c>
      <c r="B21" s="79">
        <v>2400</v>
      </c>
      <c r="C21" s="79"/>
      <c r="D21" s="408"/>
      <c r="E21" s="408"/>
    </row>
    <row r="22" spans="1:5" x14ac:dyDescent="0.3">
      <c r="A22" s="554" t="s">
        <v>266</v>
      </c>
      <c r="B22" s="81">
        <v>700</v>
      </c>
      <c r="C22" s="81"/>
      <c r="D22" s="408"/>
      <c r="E22" s="408"/>
    </row>
    <row r="23" spans="1:5" x14ac:dyDescent="0.3">
      <c r="A23" s="84" t="s">
        <v>243</v>
      </c>
      <c r="B23" s="75">
        <v>360</v>
      </c>
      <c r="C23" s="75"/>
      <c r="D23" s="408"/>
      <c r="E23" s="408"/>
    </row>
    <row r="24" spans="1:5" x14ac:dyDescent="0.3">
      <c r="A24" s="472" t="s">
        <v>267</v>
      </c>
      <c r="B24" s="77">
        <v>250</v>
      </c>
      <c r="C24" s="77"/>
      <c r="D24" s="408"/>
      <c r="E24" s="408"/>
    </row>
    <row r="25" spans="1:5" x14ac:dyDescent="0.3">
      <c r="A25" s="554" t="s">
        <v>268</v>
      </c>
      <c r="B25" s="81">
        <v>110</v>
      </c>
      <c r="C25" s="81"/>
      <c r="D25" s="408"/>
      <c r="E25" s="408"/>
    </row>
    <row r="26" spans="1:5" x14ac:dyDescent="0.3">
      <c r="A26" s="84" t="s">
        <v>154</v>
      </c>
      <c r="B26" s="75">
        <v>2800</v>
      </c>
      <c r="C26" s="75">
        <v>477</v>
      </c>
      <c r="D26" s="408"/>
      <c r="E26" s="408"/>
    </row>
    <row r="27" spans="1:5" x14ac:dyDescent="0.3">
      <c r="A27" s="511" t="s">
        <v>269</v>
      </c>
      <c r="B27" s="88">
        <v>2800</v>
      </c>
      <c r="C27" s="88">
        <v>477</v>
      </c>
      <c r="D27" s="408"/>
      <c r="E27" s="408"/>
    </row>
    <row r="28" spans="1:5" x14ac:dyDescent="0.3">
      <c r="A28" s="84" t="s">
        <v>270</v>
      </c>
      <c r="B28" s="75">
        <v>630</v>
      </c>
      <c r="C28" s="75"/>
      <c r="D28" s="408"/>
      <c r="E28" s="408"/>
    </row>
    <row r="29" spans="1:5" x14ac:dyDescent="0.3">
      <c r="A29" s="511" t="s">
        <v>271</v>
      </c>
      <c r="B29" s="88">
        <v>630</v>
      </c>
      <c r="C29" s="88"/>
      <c r="D29" s="408"/>
      <c r="E29" s="408"/>
    </row>
    <row r="30" spans="1:5" x14ac:dyDescent="0.3">
      <c r="A30" s="94" t="s">
        <v>4</v>
      </c>
      <c r="B30" s="73">
        <v>9760</v>
      </c>
      <c r="C30" s="73"/>
      <c r="D30" s="408"/>
      <c r="E30" s="408"/>
    </row>
    <row r="31" spans="1:5" x14ac:dyDescent="0.3">
      <c r="A31" s="84" t="s">
        <v>186</v>
      </c>
      <c r="B31" s="682">
        <v>1400</v>
      </c>
      <c r="C31" s="682"/>
      <c r="D31" s="408"/>
      <c r="E31" s="408"/>
    </row>
    <row r="32" spans="1:5" x14ac:dyDescent="0.3">
      <c r="A32" s="511" t="s">
        <v>254</v>
      </c>
      <c r="B32" s="683">
        <v>1400</v>
      </c>
      <c r="C32" s="683"/>
      <c r="D32" s="408"/>
      <c r="E32" s="408"/>
    </row>
    <row r="33" spans="1:5" x14ac:dyDescent="0.3">
      <c r="A33" s="84" t="s">
        <v>152</v>
      </c>
      <c r="B33" s="682">
        <v>2000</v>
      </c>
      <c r="C33" s="88"/>
      <c r="D33" s="408"/>
      <c r="E33" s="408"/>
    </row>
    <row r="34" spans="1:5" x14ac:dyDescent="0.3">
      <c r="A34" s="511" t="s">
        <v>272</v>
      </c>
      <c r="B34" s="88">
        <v>2000</v>
      </c>
      <c r="C34" s="683"/>
      <c r="D34" s="408"/>
      <c r="E34" s="408"/>
    </row>
    <row r="35" spans="1:5" x14ac:dyDescent="0.3">
      <c r="A35" s="84" t="s">
        <v>258</v>
      </c>
      <c r="B35" s="682">
        <v>3200</v>
      </c>
      <c r="C35" s="88"/>
      <c r="D35" s="408"/>
      <c r="E35" s="408"/>
    </row>
    <row r="36" spans="1:5" x14ac:dyDescent="0.3">
      <c r="A36" s="472" t="s">
        <v>264</v>
      </c>
      <c r="B36" s="77">
        <v>1550</v>
      </c>
      <c r="C36" s="77"/>
      <c r="D36" s="408"/>
      <c r="E36" s="408"/>
    </row>
    <row r="37" spans="1:5" ht="28.8" x14ac:dyDescent="0.3">
      <c r="A37" s="475" t="s">
        <v>273</v>
      </c>
      <c r="B37" s="79">
        <v>200</v>
      </c>
      <c r="C37" s="684"/>
      <c r="D37" s="408"/>
      <c r="E37" s="408"/>
    </row>
    <row r="38" spans="1:5" s="45" customFormat="1" ht="28.5" customHeight="1" x14ac:dyDescent="0.3">
      <c r="A38" s="475" t="s">
        <v>274</v>
      </c>
      <c r="B38" s="79">
        <v>450</v>
      </c>
      <c r="C38" s="684"/>
    </row>
    <row r="39" spans="1:5" s="45" customFormat="1" ht="28.5" customHeight="1" x14ac:dyDescent="0.3">
      <c r="A39" s="554" t="s">
        <v>275</v>
      </c>
      <c r="B39" s="81">
        <v>1000</v>
      </c>
      <c r="C39" s="685"/>
    </row>
    <row r="40" spans="1:5" s="45" customFormat="1" x14ac:dyDescent="0.3">
      <c r="A40" s="84" t="s">
        <v>243</v>
      </c>
      <c r="B40" s="75">
        <v>2860</v>
      </c>
      <c r="C40" s="75"/>
    </row>
    <row r="41" spans="1:5" s="45" customFormat="1" x14ac:dyDescent="0.3">
      <c r="A41" s="511" t="s">
        <v>244</v>
      </c>
      <c r="B41" s="88">
        <v>2860</v>
      </c>
      <c r="C41" s="88"/>
    </row>
    <row r="42" spans="1:5" s="45" customFormat="1" x14ac:dyDescent="0.3">
      <c r="A42" s="84" t="s">
        <v>270</v>
      </c>
      <c r="B42" s="682">
        <v>300</v>
      </c>
      <c r="C42" s="75"/>
    </row>
    <row r="43" spans="1:5" s="45" customFormat="1" x14ac:dyDescent="0.3">
      <c r="A43" s="511" t="s">
        <v>276</v>
      </c>
      <c r="B43" s="88">
        <v>300</v>
      </c>
      <c r="C43" s="88"/>
    </row>
    <row r="44" spans="1:5" s="45" customFormat="1" x14ac:dyDescent="0.3">
      <c r="A44" s="93" t="s">
        <v>128</v>
      </c>
      <c r="B44" s="73">
        <v>49461.732500810002</v>
      </c>
      <c r="C44" s="73">
        <v>15031.210000000001</v>
      </c>
    </row>
    <row r="45" spans="1:5" s="45" customFormat="1" ht="25.2" customHeight="1" x14ac:dyDescent="0.25">
      <c r="A45" s="780" t="s">
        <v>369</v>
      </c>
      <c r="B45" s="780"/>
      <c r="C45" s="780"/>
    </row>
    <row r="46" spans="1:5" s="45" customFormat="1" ht="12" x14ac:dyDescent="0.25">
      <c r="A46" s="46" t="s">
        <v>129</v>
      </c>
    </row>
    <row r="47" spans="1:5" s="45" customFormat="1" ht="12" x14ac:dyDescent="0.25">
      <c r="A47" s="46"/>
    </row>
    <row r="48" spans="1:5" ht="28.2" customHeight="1" x14ac:dyDescent="0.3">
      <c r="A48" s="781" t="s">
        <v>476</v>
      </c>
      <c r="B48" s="781"/>
      <c r="C48" s="781"/>
      <c r="D48" s="781"/>
      <c r="E48" s="408"/>
    </row>
    <row r="49" spans="1:5" ht="28.8" x14ac:dyDescent="0.3">
      <c r="A49" s="782" t="s">
        <v>130</v>
      </c>
      <c r="B49" s="339" t="s">
        <v>1</v>
      </c>
      <c r="C49" s="339" t="s">
        <v>131</v>
      </c>
      <c r="D49" s="339" t="s">
        <v>100</v>
      </c>
      <c r="E49" s="408"/>
    </row>
    <row r="50" spans="1:5" x14ac:dyDescent="0.3">
      <c r="A50" s="783"/>
      <c r="B50" s="340" t="s">
        <v>72</v>
      </c>
      <c r="C50" s="420" t="s">
        <v>6</v>
      </c>
      <c r="D50" s="420" t="s">
        <v>81</v>
      </c>
      <c r="E50" s="408"/>
    </row>
    <row r="51" spans="1:5" x14ac:dyDescent="0.3">
      <c r="A51" s="341" t="s">
        <v>2</v>
      </c>
      <c r="B51" s="118">
        <v>39701.729999999996</v>
      </c>
      <c r="C51" s="342"/>
      <c r="D51" s="686"/>
      <c r="E51" s="408"/>
    </row>
    <row r="52" spans="1:5" x14ac:dyDescent="0.3">
      <c r="A52" s="341" t="s">
        <v>173</v>
      </c>
      <c r="B52" s="118">
        <v>39591.729999999996</v>
      </c>
      <c r="C52" s="118">
        <v>18308.77</v>
      </c>
      <c r="D52" s="356">
        <v>46.24392518336532</v>
      </c>
      <c r="E52" s="47"/>
    </row>
    <row r="53" spans="1:5" x14ac:dyDescent="0.3">
      <c r="A53" s="344" t="s">
        <v>174</v>
      </c>
      <c r="B53" s="350">
        <v>23471.42</v>
      </c>
      <c r="C53" s="350">
        <v>11268.6</v>
      </c>
      <c r="D53" s="351">
        <v>48.009877544690525</v>
      </c>
      <c r="E53" s="408"/>
    </row>
    <row r="54" spans="1:5" x14ac:dyDescent="0.3">
      <c r="A54" s="344" t="s">
        <v>175</v>
      </c>
      <c r="B54" s="350">
        <v>16120.31</v>
      </c>
      <c r="C54" s="345">
        <v>7040.17</v>
      </c>
      <c r="D54" s="346">
        <v>43.672671307189503</v>
      </c>
      <c r="E54" s="408"/>
    </row>
    <row r="55" spans="1:5" x14ac:dyDescent="0.3">
      <c r="A55" s="347" t="s">
        <v>176</v>
      </c>
      <c r="B55" s="373">
        <v>110</v>
      </c>
      <c r="C55" s="348"/>
      <c r="D55" s="349"/>
      <c r="E55" s="408"/>
    </row>
    <row r="56" spans="1:5" x14ac:dyDescent="0.3">
      <c r="A56" s="341" t="s">
        <v>4</v>
      </c>
      <c r="B56" s="118">
        <v>9760</v>
      </c>
      <c r="C56" s="348"/>
      <c r="D56" s="349"/>
      <c r="E56" s="408"/>
    </row>
    <row r="57" spans="1:5" x14ac:dyDescent="0.3">
      <c r="A57" s="341" t="s">
        <v>173</v>
      </c>
      <c r="B57" s="118">
        <v>8870</v>
      </c>
      <c r="C57" s="118">
        <v>5065.4799999999996</v>
      </c>
      <c r="D57" s="356">
        <v>57.108004509582855</v>
      </c>
      <c r="E57" s="408"/>
    </row>
    <row r="58" spans="1:5" x14ac:dyDescent="0.3">
      <c r="A58" s="344" t="s">
        <v>174</v>
      </c>
      <c r="B58" s="350">
        <v>8870</v>
      </c>
      <c r="C58" s="350">
        <v>5065.4799999999996</v>
      </c>
      <c r="D58" s="351">
        <v>57.108004509582855</v>
      </c>
      <c r="E58" s="408"/>
    </row>
    <row r="59" spans="1:5" x14ac:dyDescent="0.3">
      <c r="A59" s="344" t="s">
        <v>175</v>
      </c>
      <c r="B59" s="345" t="s">
        <v>347</v>
      </c>
      <c r="C59" s="345" t="s">
        <v>347</v>
      </c>
      <c r="D59" s="346" t="s">
        <v>347</v>
      </c>
      <c r="E59" s="408"/>
    </row>
    <row r="60" spans="1:5" x14ac:dyDescent="0.3">
      <c r="A60" s="347" t="s">
        <v>176</v>
      </c>
      <c r="B60" s="687">
        <v>890</v>
      </c>
      <c r="C60" s="348"/>
      <c r="D60" s="349"/>
      <c r="E60" s="408"/>
    </row>
    <row r="61" spans="1:5" x14ac:dyDescent="0.3">
      <c r="A61" s="341" t="s">
        <v>128</v>
      </c>
      <c r="B61" s="118">
        <v>49461.729999999996</v>
      </c>
      <c r="C61" s="348"/>
      <c r="D61" s="349"/>
      <c r="E61" s="408"/>
    </row>
    <row r="62" spans="1:5" x14ac:dyDescent="0.3">
      <c r="A62" s="341" t="s">
        <v>173</v>
      </c>
      <c r="B62" s="118">
        <v>48461.729999999996</v>
      </c>
      <c r="C62" s="118">
        <v>23374.25</v>
      </c>
      <c r="D62" s="356">
        <v>48.232388732304855</v>
      </c>
      <c r="E62" s="408"/>
    </row>
    <row r="63" spans="1:5" x14ac:dyDescent="0.3">
      <c r="A63" s="344" t="s">
        <v>174</v>
      </c>
      <c r="B63" s="345">
        <v>32341.42</v>
      </c>
      <c r="C63" s="345">
        <v>16334.08</v>
      </c>
      <c r="D63" s="346">
        <v>50.505141703734715</v>
      </c>
      <c r="E63" s="408"/>
    </row>
    <row r="64" spans="1:5" x14ac:dyDescent="0.3">
      <c r="A64" s="344" t="s">
        <v>175</v>
      </c>
      <c r="B64" s="345">
        <v>16120.31</v>
      </c>
      <c r="C64" s="345">
        <v>7040.17</v>
      </c>
      <c r="D64" s="346">
        <v>43.672671307189503</v>
      </c>
      <c r="E64" s="408"/>
    </row>
    <row r="65" spans="1:5" x14ac:dyDescent="0.3">
      <c r="A65" s="347" t="s">
        <v>176</v>
      </c>
      <c r="B65" s="355">
        <v>1000</v>
      </c>
      <c r="C65" s="348"/>
      <c r="D65" s="349"/>
      <c r="E65" s="408"/>
    </row>
    <row r="66" spans="1:5" s="45" customFormat="1" ht="39.6" customHeight="1" x14ac:dyDescent="0.25">
      <c r="A66" s="780" t="s">
        <v>355</v>
      </c>
      <c r="B66" s="780"/>
      <c r="C66" s="780"/>
      <c r="D66" s="780"/>
    </row>
    <row r="67" spans="1:5" s="45" customFormat="1" ht="12" x14ac:dyDescent="0.25">
      <c r="A67" s="784" t="s">
        <v>134</v>
      </c>
      <c r="B67" s="784"/>
      <c r="C67" s="784"/>
      <c r="D67" s="784"/>
    </row>
    <row r="68" spans="1:5" x14ac:dyDescent="0.3">
      <c r="A68" s="48"/>
      <c r="B68" s="48"/>
      <c r="C68" s="48"/>
      <c r="D68" s="48"/>
      <c r="E68" s="408"/>
    </row>
    <row r="69" spans="1:5" ht="30.6" customHeight="1" x14ac:dyDescent="0.3">
      <c r="A69" s="785" t="s">
        <v>477</v>
      </c>
      <c r="B69" s="785"/>
      <c r="C69" s="785"/>
      <c r="D69" s="785"/>
      <c r="E69" s="408"/>
    </row>
    <row r="70" spans="1:5" ht="28.8" x14ac:dyDescent="0.3">
      <c r="A70" s="789" t="s">
        <v>135</v>
      </c>
      <c r="B70" s="264" t="s">
        <v>1</v>
      </c>
      <c r="C70" s="264" t="s">
        <v>131</v>
      </c>
      <c r="D70" s="264" t="s">
        <v>100</v>
      </c>
      <c r="E70" s="408"/>
    </row>
    <row r="71" spans="1:5" x14ac:dyDescent="0.3">
      <c r="A71" s="790"/>
      <c r="B71" s="352" t="s">
        <v>72</v>
      </c>
      <c r="C71" s="352" t="s">
        <v>6</v>
      </c>
      <c r="D71" s="352" t="s">
        <v>81</v>
      </c>
      <c r="E71" s="408"/>
    </row>
    <row r="72" spans="1:5" x14ac:dyDescent="0.3">
      <c r="A72" s="164" t="s">
        <v>349</v>
      </c>
      <c r="B72" s="166">
        <v>32091.42</v>
      </c>
      <c r="C72" s="166">
        <v>16234.08</v>
      </c>
      <c r="D72" s="377">
        <v>50.586979323445298</v>
      </c>
      <c r="E72" s="408"/>
    </row>
    <row r="73" spans="1:5" x14ac:dyDescent="0.3">
      <c r="A73" s="171" t="s">
        <v>138</v>
      </c>
      <c r="B73" s="217">
        <v>23221.42</v>
      </c>
      <c r="C73" s="217">
        <v>11168.6</v>
      </c>
      <c r="D73" s="378">
        <v>48.096111262790998</v>
      </c>
      <c r="E73" s="408"/>
    </row>
    <row r="74" spans="1:5" x14ac:dyDescent="0.3">
      <c r="A74" s="358" t="s">
        <v>186</v>
      </c>
      <c r="B74" s="331">
        <v>8245</v>
      </c>
      <c r="C74" s="331">
        <v>3448.44</v>
      </c>
      <c r="D74" s="688">
        <v>41.824620982413599</v>
      </c>
      <c r="E74" s="408"/>
    </row>
    <row r="75" spans="1:5" x14ac:dyDescent="0.3">
      <c r="A75" s="183" t="s">
        <v>250</v>
      </c>
      <c r="B75" s="395">
        <v>230</v>
      </c>
      <c r="C75" s="395">
        <v>92</v>
      </c>
      <c r="D75" s="621">
        <v>40</v>
      </c>
      <c r="E75" s="408"/>
    </row>
    <row r="76" spans="1:5" x14ac:dyDescent="0.3">
      <c r="A76" s="183" t="s">
        <v>251</v>
      </c>
      <c r="B76" s="397">
        <v>300</v>
      </c>
      <c r="C76" s="397">
        <v>120</v>
      </c>
      <c r="D76" s="257">
        <v>40</v>
      </c>
      <c r="E76" s="408"/>
    </row>
    <row r="77" spans="1:5" x14ac:dyDescent="0.3">
      <c r="A77" s="183" t="s">
        <v>252</v>
      </c>
      <c r="B77" s="397">
        <v>600</v>
      </c>
      <c r="C77" s="397">
        <v>275</v>
      </c>
      <c r="D77" s="257">
        <v>45.8333333333333</v>
      </c>
      <c r="E77" s="408"/>
    </row>
    <row r="78" spans="1:5" x14ac:dyDescent="0.3">
      <c r="A78" s="183" t="s">
        <v>253</v>
      </c>
      <c r="B78" s="397">
        <v>3600</v>
      </c>
      <c r="C78" s="397">
        <v>1707.73</v>
      </c>
      <c r="D78" s="257">
        <v>47.4369444444444</v>
      </c>
      <c r="E78" s="408"/>
    </row>
    <row r="79" spans="1:5" x14ac:dyDescent="0.3">
      <c r="A79" s="183" t="s">
        <v>254</v>
      </c>
      <c r="B79" s="397">
        <v>3215</v>
      </c>
      <c r="C79" s="397">
        <v>1133.71</v>
      </c>
      <c r="D79" s="257">
        <v>35.263141524105798</v>
      </c>
      <c r="E79" s="408"/>
    </row>
    <row r="80" spans="1:5" x14ac:dyDescent="0.3">
      <c r="A80" s="183" t="s">
        <v>255</v>
      </c>
      <c r="B80" s="397">
        <v>300</v>
      </c>
      <c r="C80" s="397">
        <v>120</v>
      </c>
      <c r="D80" s="257">
        <v>40</v>
      </c>
      <c r="E80" s="408"/>
    </row>
    <row r="81" spans="1:5" x14ac:dyDescent="0.3">
      <c r="A81" s="292" t="s">
        <v>234</v>
      </c>
      <c r="B81" s="331">
        <v>2900</v>
      </c>
      <c r="C81" s="331">
        <v>1367.16</v>
      </c>
      <c r="D81" s="688">
        <v>47.143448275862099</v>
      </c>
      <c r="E81" s="408"/>
    </row>
    <row r="82" spans="1:5" ht="28.8" x14ac:dyDescent="0.3">
      <c r="A82" s="183" t="s">
        <v>256</v>
      </c>
      <c r="B82" s="397">
        <v>2000</v>
      </c>
      <c r="C82" s="397">
        <v>1007.16</v>
      </c>
      <c r="D82" s="257">
        <v>50.357999999999997</v>
      </c>
      <c r="E82" s="408"/>
    </row>
    <row r="83" spans="1:5" ht="28.8" x14ac:dyDescent="0.3">
      <c r="A83" s="183" t="s">
        <v>257</v>
      </c>
      <c r="B83" s="397">
        <v>900</v>
      </c>
      <c r="C83" s="397">
        <v>360</v>
      </c>
      <c r="D83" s="257">
        <v>40</v>
      </c>
      <c r="E83" s="408"/>
    </row>
    <row r="84" spans="1:5" x14ac:dyDescent="0.3">
      <c r="A84" s="292" t="s">
        <v>258</v>
      </c>
      <c r="B84" s="331">
        <v>9276.42</v>
      </c>
      <c r="C84" s="331">
        <v>5229</v>
      </c>
      <c r="D84" s="688">
        <v>56.368728453433498</v>
      </c>
      <c r="E84" s="408"/>
    </row>
    <row r="85" spans="1:5" ht="28.8" x14ac:dyDescent="0.3">
      <c r="A85" s="183" t="s">
        <v>262</v>
      </c>
      <c r="B85" s="397">
        <v>2970</v>
      </c>
      <c r="C85" s="397">
        <v>1336</v>
      </c>
      <c r="D85" s="257">
        <v>44.983164983164997</v>
      </c>
      <c r="E85" s="408"/>
    </row>
    <row r="86" spans="1:5" ht="28.8" x14ac:dyDescent="0.3">
      <c r="A86" s="183" t="s">
        <v>263</v>
      </c>
      <c r="B86" s="397">
        <v>2970.42</v>
      </c>
      <c r="C86" s="397">
        <v>1187</v>
      </c>
      <c r="D86" s="257">
        <v>39.960678961224303</v>
      </c>
      <c r="E86" s="408"/>
    </row>
    <row r="87" spans="1:5" x14ac:dyDescent="0.3">
      <c r="A87" s="183" t="s">
        <v>264</v>
      </c>
      <c r="B87" s="397">
        <v>936</v>
      </c>
      <c r="C87" s="397">
        <v>591</v>
      </c>
      <c r="D87" s="257">
        <v>63.1410256410256</v>
      </c>
      <c r="E87" s="408"/>
    </row>
    <row r="88" spans="1:5" ht="28.8" x14ac:dyDescent="0.3">
      <c r="A88" s="183" t="s">
        <v>265</v>
      </c>
      <c r="B88" s="397">
        <v>2400</v>
      </c>
      <c r="C88" s="397">
        <v>2115</v>
      </c>
      <c r="D88" s="257">
        <v>88.125</v>
      </c>
      <c r="E88" s="408"/>
    </row>
    <row r="89" spans="1:5" x14ac:dyDescent="0.3">
      <c r="A89" s="292" t="s">
        <v>154</v>
      </c>
      <c r="B89" s="331">
        <v>2800</v>
      </c>
      <c r="C89" s="331">
        <v>1124</v>
      </c>
      <c r="D89" s="688">
        <v>40.142857142857103</v>
      </c>
      <c r="E89" s="408"/>
    </row>
    <row r="90" spans="1:5" x14ac:dyDescent="0.3">
      <c r="A90" s="183" t="s">
        <v>269</v>
      </c>
      <c r="B90" s="397">
        <v>2800</v>
      </c>
      <c r="C90" s="397">
        <v>1124</v>
      </c>
      <c r="D90" s="257">
        <v>40.142857142857103</v>
      </c>
      <c r="E90" s="408"/>
    </row>
    <row r="91" spans="1:5" x14ac:dyDescent="0.3">
      <c r="A91" s="448" t="s">
        <v>139</v>
      </c>
      <c r="B91" s="333">
        <v>8870</v>
      </c>
      <c r="C91" s="333">
        <v>5065.4799999999996</v>
      </c>
      <c r="D91" s="256">
        <v>57.108004509582898</v>
      </c>
      <c r="E91" s="408"/>
    </row>
    <row r="92" spans="1:5" x14ac:dyDescent="0.3">
      <c r="A92" s="292" t="s">
        <v>186</v>
      </c>
      <c r="B92" s="331">
        <v>680</v>
      </c>
      <c r="C92" s="331">
        <v>380</v>
      </c>
      <c r="D92" s="688">
        <v>55.882352941176499</v>
      </c>
      <c r="E92" s="408"/>
    </row>
    <row r="93" spans="1:5" x14ac:dyDescent="0.3">
      <c r="A93" s="183" t="s">
        <v>254</v>
      </c>
      <c r="B93" s="397">
        <v>680</v>
      </c>
      <c r="C93" s="397">
        <v>380</v>
      </c>
      <c r="D93" s="257">
        <v>55.882352941176499</v>
      </c>
      <c r="E93" s="408"/>
    </row>
    <row r="94" spans="1:5" x14ac:dyDescent="0.3">
      <c r="A94" s="292" t="s">
        <v>152</v>
      </c>
      <c r="B94" s="331">
        <v>2000</v>
      </c>
      <c r="C94" s="331">
        <v>871</v>
      </c>
      <c r="D94" s="688">
        <v>43.55</v>
      </c>
      <c r="E94" s="408"/>
    </row>
    <row r="95" spans="1:5" x14ac:dyDescent="0.3">
      <c r="A95" s="183" t="s">
        <v>272</v>
      </c>
      <c r="B95" s="397">
        <v>2000</v>
      </c>
      <c r="C95" s="397">
        <v>871</v>
      </c>
      <c r="D95" s="257">
        <v>43.55</v>
      </c>
      <c r="E95" s="408"/>
    </row>
    <row r="96" spans="1:5" x14ac:dyDescent="0.3">
      <c r="A96" s="292" t="s">
        <v>258</v>
      </c>
      <c r="B96" s="331">
        <v>3030</v>
      </c>
      <c r="C96" s="331">
        <v>2450</v>
      </c>
      <c r="D96" s="688">
        <v>80.858085808580896</v>
      </c>
      <c r="E96" s="408"/>
    </row>
    <row r="97" spans="1:5" x14ac:dyDescent="0.3">
      <c r="A97" s="183" t="s">
        <v>264</v>
      </c>
      <c r="B97" s="397">
        <v>1550</v>
      </c>
      <c r="C97" s="397">
        <v>1258</v>
      </c>
      <c r="D97" s="257">
        <v>81.161290322580697</v>
      </c>
      <c r="E97" s="408"/>
    </row>
    <row r="98" spans="1:5" ht="28.8" x14ac:dyDescent="0.3">
      <c r="A98" s="183" t="s">
        <v>273</v>
      </c>
      <c r="B98" s="397">
        <v>30</v>
      </c>
      <c r="C98" s="397">
        <v>12</v>
      </c>
      <c r="D98" s="257">
        <v>40</v>
      </c>
      <c r="E98" s="408"/>
    </row>
    <row r="99" spans="1:5" ht="28.8" x14ac:dyDescent="0.3">
      <c r="A99" s="183" t="s">
        <v>274</v>
      </c>
      <c r="B99" s="397">
        <v>450</v>
      </c>
      <c r="C99" s="397">
        <v>180</v>
      </c>
      <c r="D99" s="257">
        <v>40</v>
      </c>
      <c r="E99" s="408"/>
    </row>
    <row r="100" spans="1:5" ht="43.2" x14ac:dyDescent="0.3">
      <c r="A100" s="183" t="s">
        <v>409</v>
      </c>
      <c r="B100" s="397">
        <v>1000</v>
      </c>
      <c r="C100" s="397">
        <v>1000</v>
      </c>
      <c r="D100" s="257">
        <v>100</v>
      </c>
      <c r="E100" s="408"/>
    </row>
    <row r="101" spans="1:5" x14ac:dyDescent="0.3">
      <c r="A101" s="292" t="s">
        <v>243</v>
      </c>
      <c r="B101" s="331">
        <v>2860</v>
      </c>
      <c r="C101" s="331">
        <v>1223.48</v>
      </c>
      <c r="D101" s="688">
        <v>42.779020979020999</v>
      </c>
      <c r="E101" s="408"/>
    </row>
    <row r="102" spans="1:5" x14ac:dyDescent="0.3">
      <c r="A102" s="183" t="s">
        <v>244</v>
      </c>
      <c r="B102" s="397">
        <v>2860</v>
      </c>
      <c r="C102" s="397">
        <v>1223.48</v>
      </c>
      <c r="D102" s="257">
        <v>42.779020979020999</v>
      </c>
      <c r="E102" s="408"/>
    </row>
    <row r="103" spans="1:5" x14ac:dyDescent="0.3">
      <c r="A103" s="292" t="s">
        <v>270</v>
      </c>
      <c r="B103" s="331">
        <v>300</v>
      </c>
      <c r="C103" s="331">
        <v>141</v>
      </c>
      <c r="D103" s="688">
        <v>47</v>
      </c>
      <c r="E103" s="408"/>
    </row>
    <row r="104" spans="1:5" x14ac:dyDescent="0.3">
      <c r="A104" s="183" t="s">
        <v>276</v>
      </c>
      <c r="B104" s="397">
        <v>300</v>
      </c>
      <c r="C104" s="397">
        <v>141</v>
      </c>
      <c r="D104" s="257">
        <v>47</v>
      </c>
      <c r="E104" s="408"/>
    </row>
    <row r="105" spans="1:5" x14ac:dyDescent="0.3">
      <c r="A105" s="189" t="s">
        <v>140</v>
      </c>
      <c r="B105" s="333">
        <v>16120.31</v>
      </c>
      <c r="C105" s="333">
        <v>7040.17</v>
      </c>
      <c r="D105" s="256">
        <v>43.672671307189503</v>
      </c>
      <c r="E105" s="408"/>
    </row>
    <row r="106" spans="1:5" x14ac:dyDescent="0.3">
      <c r="A106" s="191" t="s">
        <v>362</v>
      </c>
      <c r="B106" s="333">
        <v>16120.31</v>
      </c>
      <c r="C106" s="333">
        <v>7040.17</v>
      </c>
      <c r="D106" s="256">
        <v>43.672671307189503</v>
      </c>
      <c r="E106" s="408"/>
    </row>
    <row r="107" spans="1:5" x14ac:dyDescent="0.3">
      <c r="A107" s="358" t="s">
        <v>258</v>
      </c>
      <c r="B107" s="331">
        <v>15490.31</v>
      </c>
      <c r="C107" s="331">
        <v>6410.17</v>
      </c>
      <c r="D107" s="688">
        <v>41.381805786972599</v>
      </c>
      <c r="E107" s="408"/>
    </row>
    <row r="108" spans="1:5" x14ac:dyDescent="0.3">
      <c r="A108" s="379" t="s">
        <v>259</v>
      </c>
      <c r="B108" s="397">
        <v>4640</v>
      </c>
      <c r="C108" s="397">
        <v>4640</v>
      </c>
      <c r="D108" s="257">
        <v>100</v>
      </c>
      <c r="E108" s="408"/>
    </row>
    <row r="109" spans="1:5" x14ac:dyDescent="0.3">
      <c r="A109" s="379" t="s">
        <v>260</v>
      </c>
      <c r="B109" s="397">
        <v>8570.14</v>
      </c>
      <c r="C109" s="689" t="s">
        <v>347</v>
      </c>
      <c r="D109" s="690" t="s">
        <v>347</v>
      </c>
      <c r="E109" s="408"/>
    </row>
    <row r="110" spans="1:5" x14ac:dyDescent="0.3">
      <c r="A110" s="379" t="s">
        <v>410</v>
      </c>
      <c r="B110" s="397">
        <v>1580.17</v>
      </c>
      <c r="C110" s="397">
        <v>1070.17</v>
      </c>
      <c r="D110" s="257">
        <v>67.724991614826294</v>
      </c>
      <c r="E110" s="408"/>
    </row>
    <row r="111" spans="1:5" x14ac:dyDescent="0.3">
      <c r="A111" s="379" t="s">
        <v>266</v>
      </c>
      <c r="B111" s="397">
        <v>700</v>
      </c>
      <c r="C111" s="397">
        <v>700</v>
      </c>
      <c r="D111" s="691">
        <v>100</v>
      </c>
      <c r="E111" s="408"/>
    </row>
    <row r="112" spans="1:5" x14ac:dyDescent="0.3">
      <c r="A112" s="358" t="s">
        <v>270</v>
      </c>
      <c r="B112" s="331">
        <v>630</v>
      </c>
      <c r="C112" s="331">
        <v>630</v>
      </c>
      <c r="D112" s="380">
        <v>100</v>
      </c>
      <c r="E112" s="408"/>
    </row>
    <row r="113" spans="1:5" x14ac:dyDescent="0.3">
      <c r="A113" s="379" t="s">
        <v>411</v>
      </c>
      <c r="B113" s="496">
        <v>630</v>
      </c>
      <c r="C113" s="496">
        <v>630</v>
      </c>
      <c r="D113" s="692">
        <v>100</v>
      </c>
      <c r="E113" s="408"/>
    </row>
    <row r="114" spans="1:5" x14ac:dyDescent="0.3">
      <c r="A114" s="191" t="s">
        <v>363</v>
      </c>
      <c r="B114" s="689" t="s">
        <v>347</v>
      </c>
      <c r="C114" s="689" t="s">
        <v>347</v>
      </c>
      <c r="D114" s="690" t="s">
        <v>347</v>
      </c>
      <c r="E114" s="408"/>
    </row>
    <row r="115" spans="1:5" x14ac:dyDescent="0.3">
      <c r="A115" s="189" t="s">
        <v>128</v>
      </c>
      <c r="B115" s="333">
        <f>B72+B105</f>
        <v>48211.729999999996</v>
      </c>
      <c r="C115" s="333">
        <f>C72+C105</f>
        <v>23274.25</v>
      </c>
      <c r="D115" s="381">
        <f>C115/B115*100</f>
        <v>48.275077455216817</v>
      </c>
      <c r="E115" s="408"/>
    </row>
    <row r="116" spans="1:5" s="45" customFormat="1" ht="51" customHeight="1" x14ac:dyDescent="0.25">
      <c r="A116" s="779" t="s">
        <v>357</v>
      </c>
      <c r="B116" s="779"/>
      <c r="C116" s="779"/>
      <c r="D116" s="779"/>
    </row>
    <row r="117" spans="1:5" s="45" customFormat="1" ht="12" x14ac:dyDescent="0.25">
      <c r="A117" s="788" t="s">
        <v>144</v>
      </c>
      <c r="B117" s="788"/>
      <c r="C117" s="788"/>
      <c r="D117" s="788"/>
    </row>
    <row r="118" spans="1:5" x14ac:dyDescent="0.3">
      <c r="A118" s="408"/>
      <c r="B118" s="408"/>
      <c r="C118" s="408"/>
      <c r="D118" s="408"/>
      <c r="E118" s="408"/>
    </row>
    <row r="119" spans="1:5" ht="29.4" customHeight="1" x14ac:dyDescent="0.3">
      <c r="A119" s="785" t="s">
        <v>478</v>
      </c>
      <c r="B119" s="785"/>
      <c r="C119" s="785"/>
      <c r="D119" s="785"/>
      <c r="E119" s="408"/>
    </row>
    <row r="120" spans="1:5" ht="28.8" x14ac:dyDescent="0.3">
      <c r="A120" s="792" t="s">
        <v>135</v>
      </c>
      <c r="B120" s="353" t="s">
        <v>1</v>
      </c>
      <c r="C120" s="353" t="s">
        <v>131</v>
      </c>
      <c r="D120" s="353" t="s">
        <v>100</v>
      </c>
      <c r="E120" s="408"/>
    </row>
    <row r="121" spans="1:5" x14ac:dyDescent="0.3">
      <c r="A121" s="792"/>
      <c r="B121" s="352" t="s">
        <v>72</v>
      </c>
      <c r="C121" s="352" t="s">
        <v>6</v>
      </c>
      <c r="D121" s="352" t="s">
        <v>81</v>
      </c>
      <c r="E121" s="408"/>
    </row>
    <row r="122" spans="1:5" x14ac:dyDescent="0.3">
      <c r="A122" s="164" t="s">
        <v>137</v>
      </c>
      <c r="B122" s="166">
        <v>250</v>
      </c>
      <c r="C122" s="166">
        <v>100</v>
      </c>
      <c r="D122" s="167">
        <v>40</v>
      </c>
      <c r="E122" s="408"/>
    </row>
    <row r="123" spans="1:5" x14ac:dyDescent="0.3">
      <c r="A123" s="171" t="s">
        <v>138</v>
      </c>
      <c r="B123" s="193">
        <v>250</v>
      </c>
      <c r="C123" s="193">
        <v>100</v>
      </c>
      <c r="D123" s="382">
        <v>40</v>
      </c>
      <c r="E123" s="408"/>
    </row>
    <row r="124" spans="1:5" x14ac:dyDescent="0.3">
      <c r="A124" s="498" t="s">
        <v>243</v>
      </c>
      <c r="B124" s="499">
        <v>250</v>
      </c>
      <c r="C124" s="499">
        <v>100</v>
      </c>
      <c r="D124" s="500">
        <v>40</v>
      </c>
      <c r="E124" s="408"/>
    </row>
    <row r="125" spans="1:5" x14ac:dyDescent="0.3">
      <c r="A125" s="379" t="s">
        <v>267</v>
      </c>
      <c r="B125" s="399">
        <v>250</v>
      </c>
      <c r="C125" s="399">
        <v>100</v>
      </c>
      <c r="D125" s="400">
        <v>40</v>
      </c>
      <c r="E125" s="408"/>
    </row>
    <row r="126" spans="1:5" x14ac:dyDescent="0.3">
      <c r="A126" s="171" t="s">
        <v>139</v>
      </c>
      <c r="B126" s="170" t="s">
        <v>347</v>
      </c>
      <c r="C126" s="170" t="s">
        <v>347</v>
      </c>
      <c r="D126" s="170" t="s">
        <v>347</v>
      </c>
      <c r="E126" s="408"/>
    </row>
    <row r="127" spans="1:5" x14ac:dyDescent="0.3">
      <c r="A127" s="222" t="s">
        <v>140</v>
      </c>
      <c r="B127" s="170" t="s">
        <v>347</v>
      </c>
      <c r="C127" s="170" t="s">
        <v>347</v>
      </c>
      <c r="D127" s="170" t="s">
        <v>347</v>
      </c>
      <c r="E127" s="408"/>
    </row>
    <row r="128" spans="1:5" x14ac:dyDescent="0.3">
      <c r="A128" s="191" t="s">
        <v>141</v>
      </c>
      <c r="B128" s="170" t="s">
        <v>347</v>
      </c>
      <c r="C128" s="170" t="s">
        <v>347</v>
      </c>
      <c r="D128" s="170" t="s">
        <v>347</v>
      </c>
      <c r="E128" s="408"/>
    </row>
    <row r="129" spans="1:5" x14ac:dyDescent="0.3">
      <c r="A129" s="191" t="s">
        <v>363</v>
      </c>
      <c r="B129" s="170" t="s">
        <v>347</v>
      </c>
      <c r="C129" s="170" t="s">
        <v>347</v>
      </c>
      <c r="D129" s="170" t="s">
        <v>347</v>
      </c>
      <c r="E129" s="408"/>
    </row>
    <row r="130" spans="1:5" x14ac:dyDescent="0.3">
      <c r="A130" s="189" t="s">
        <v>128</v>
      </c>
      <c r="B130" s="166">
        <v>250</v>
      </c>
      <c r="C130" s="166">
        <v>100</v>
      </c>
      <c r="D130" s="167">
        <v>40</v>
      </c>
      <c r="E130" s="408"/>
    </row>
    <row r="131" spans="1:5" s="45" customFormat="1" ht="58.2" customHeight="1" x14ac:dyDescent="0.25">
      <c r="A131" s="778" t="s">
        <v>365</v>
      </c>
      <c r="B131" s="779"/>
      <c r="C131" s="779"/>
      <c r="D131" s="779"/>
    </row>
    <row r="132" spans="1:5" s="45" customFormat="1" ht="12" x14ac:dyDescent="0.25">
      <c r="A132" s="788" t="s">
        <v>144</v>
      </c>
      <c r="B132" s="788"/>
      <c r="C132" s="788"/>
      <c r="D132" s="788"/>
    </row>
    <row r="133" spans="1:5" x14ac:dyDescent="0.3">
      <c r="A133" s="49"/>
      <c r="B133" s="408"/>
      <c r="C133" s="408"/>
      <c r="D133" s="408"/>
      <c r="E133" s="408"/>
    </row>
    <row r="134" spans="1:5" ht="33" customHeight="1" x14ac:dyDescent="0.3">
      <c r="A134" s="783" t="s">
        <v>479</v>
      </c>
      <c r="B134" s="783"/>
      <c r="C134" s="783"/>
      <c r="D134" s="783"/>
      <c r="E134" s="783"/>
    </row>
    <row r="135" spans="1:5" ht="43.2" x14ac:dyDescent="0.3">
      <c r="A135" s="791" t="s">
        <v>122</v>
      </c>
      <c r="B135" s="338" t="s">
        <v>1</v>
      </c>
      <c r="C135" s="338" t="s">
        <v>145</v>
      </c>
      <c r="D135" s="50" t="s">
        <v>131</v>
      </c>
      <c r="E135" s="50" t="s">
        <v>100</v>
      </c>
    </row>
    <row r="136" spans="1:5" x14ac:dyDescent="0.3">
      <c r="A136" s="791"/>
      <c r="B136" s="354" t="s">
        <v>72</v>
      </c>
      <c r="C136" s="454" t="s">
        <v>6</v>
      </c>
      <c r="D136" s="454" t="s">
        <v>146</v>
      </c>
      <c r="E136" s="454" t="s">
        <v>147</v>
      </c>
    </row>
    <row r="137" spans="1:5" x14ac:dyDescent="0.3">
      <c r="A137" s="93" t="s">
        <v>2</v>
      </c>
      <c r="B137" s="73">
        <v>39701.730000000003</v>
      </c>
      <c r="C137" s="73">
        <v>39591.730000000003</v>
      </c>
      <c r="D137" s="73">
        <v>18308.77</v>
      </c>
      <c r="E137" s="95">
        <v>46.115798984074502</v>
      </c>
    </row>
    <row r="138" spans="1:5" x14ac:dyDescent="0.3">
      <c r="A138" s="74" t="s">
        <v>186</v>
      </c>
      <c r="B138" s="75">
        <v>8245</v>
      </c>
      <c r="C138" s="693">
        <v>8245</v>
      </c>
      <c r="D138" s="693">
        <v>3448.44</v>
      </c>
      <c r="E138" s="694">
        <v>41.824620982413585</v>
      </c>
    </row>
    <row r="139" spans="1:5" x14ac:dyDescent="0.3">
      <c r="A139" s="472" t="s">
        <v>250</v>
      </c>
      <c r="B139" s="77">
        <v>230</v>
      </c>
      <c r="C139" s="77">
        <v>230</v>
      </c>
      <c r="D139" s="77">
        <v>92</v>
      </c>
      <c r="E139" s="695">
        <v>40</v>
      </c>
    </row>
    <row r="140" spans="1:5" x14ac:dyDescent="0.3">
      <c r="A140" s="475" t="s">
        <v>251</v>
      </c>
      <c r="B140" s="79">
        <v>300</v>
      </c>
      <c r="C140" s="79">
        <v>300</v>
      </c>
      <c r="D140" s="79">
        <v>120</v>
      </c>
      <c r="E140" s="696">
        <v>40</v>
      </c>
    </row>
    <row r="141" spans="1:5" x14ac:dyDescent="0.3">
      <c r="A141" s="475" t="s">
        <v>252</v>
      </c>
      <c r="B141" s="79">
        <v>600</v>
      </c>
      <c r="C141" s="79">
        <v>600</v>
      </c>
      <c r="D141" s="79">
        <v>275</v>
      </c>
      <c r="E141" s="696">
        <v>45.833333333333329</v>
      </c>
    </row>
    <row r="142" spans="1:5" x14ac:dyDescent="0.3">
      <c r="A142" s="475" t="s">
        <v>253</v>
      </c>
      <c r="B142" s="79">
        <v>3600</v>
      </c>
      <c r="C142" s="79">
        <v>3600</v>
      </c>
      <c r="D142" s="79">
        <v>1707.73</v>
      </c>
      <c r="E142" s="696">
        <v>47.436944444444443</v>
      </c>
    </row>
    <row r="143" spans="1:5" x14ac:dyDescent="0.3">
      <c r="A143" s="475" t="s">
        <v>254</v>
      </c>
      <c r="B143" s="79">
        <v>3215</v>
      </c>
      <c r="C143" s="79">
        <v>3215</v>
      </c>
      <c r="D143" s="79">
        <v>1133.71</v>
      </c>
      <c r="E143" s="696">
        <v>35.263141524105755</v>
      </c>
    </row>
    <row r="144" spans="1:5" x14ac:dyDescent="0.3">
      <c r="A144" s="554" t="s">
        <v>255</v>
      </c>
      <c r="B144" s="81">
        <v>300</v>
      </c>
      <c r="C144" s="81">
        <v>300</v>
      </c>
      <c r="D144" s="81">
        <v>120</v>
      </c>
      <c r="E144" s="697">
        <v>40</v>
      </c>
    </row>
    <row r="145" spans="1:5" x14ac:dyDescent="0.3">
      <c r="A145" s="84" t="s">
        <v>234</v>
      </c>
      <c r="B145" s="75">
        <v>2900</v>
      </c>
      <c r="C145" s="75">
        <v>2900</v>
      </c>
      <c r="D145" s="75">
        <v>1367.16</v>
      </c>
      <c r="E145" s="698">
        <v>47.14344827586207</v>
      </c>
    </row>
    <row r="146" spans="1:5" ht="28.8" x14ac:dyDescent="0.3">
      <c r="A146" s="472" t="s">
        <v>256</v>
      </c>
      <c r="B146" s="77">
        <v>2000</v>
      </c>
      <c r="C146" s="77">
        <v>2000</v>
      </c>
      <c r="D146" s="77">
        <v>1007.16</v>
      </c>
      <c r="E146" s="695">
        <v>50.358000000000004</v>
      </c>
    </row>
    <row r="147" spans="1:5" ht="28.8" x14ac:dyDescent="0.3">
      <c r="A147" s="554" t="s">
        <v>257</v>
      </c>
      <c r="B147" s="81">
        <v>900</v>
      </c>
      <c r="C147" s="81">
        <v>900</v>
      </c>
      <c r="D147" s="81">
        <v>360</v>
      </c>
      <c r="E147" s="697">
        <v>40</v>
      </c>
    </row>
    <row r="148" spans="1:5" x14ac:dyDescent="0.3">
      <c r="A148" s="84" t="s">
        <v>258</v>
      </c>
      <c r="B148" s="75">
        <v>24766.73</v>
      </c>
      <c r="C148" s="75">
        <v>24766.73</v>
      </c>
      <c r="D148" s="75">
        <v>11639.17</v>
      </c>
      <c r="E148" s="698">
        <v>46.995182650273172</v>
      </c>
    </row>
    <row r="149" spans="1:5" x14ac:dyDescent="0.3">
      <c r="A149" s="472" t="s">
        <v>259</v>
      </c>
      <c r="B149" s="77">
        <v>4640</v>
      </c>
      <c r="C149" s="77">
        <v>4640</v>
      </c>
      <c r="D149" s="77">
        <v>4640</v>
      </c>
      <c r="E149" s="695">
        <v>100</v>
      </c>
    </row>
    <row r="150" spans="1:5" x14ac:dyDescent="0.3">
      <c r="A150" s="475" t="s">
        <v>260</v>
      </c>
      <c r="B150" s="79">
        <v>8570.14</v>
      </c>
      <c r="C150" s="79">
        <v>8570.14</v>
      </c>
      <c r="D150" s="79">
        <v>0</v>
      </c>
      <c r="E150" s="696">
        <v>0</v>
      </c>
    </row>
    <row r="151" spans="1:5" x14ac:dyDescent="0.3">
      <c r="A151" s="475" t="s">
        <v>410</v>
      </c>
      <c r="B151" s="79">
        <v>1580.17</v>
      </c>
      <c r="C151" s="79">
        <v>1580.17</v>
      </c>
      <c r="D151" s="79">
        <v>1070.17</v>
      </c>
      <c r="E151" s="696">
        <v>67.724991614826251</v>
      </c>
    </row>
    <row r="152" spans="1:5" ht="28.8" x14ac:dyDescent="0.3">
      <c r="A152" s="475" t="s">
        <v>262</v>
      </c>
      <c r="B152" s="79">
        <v>2970</v>
      </c>
      <c r="C152" s="79">
        <v>2970</v>
      </c>
      <c r="D152" s="79">
        <v>1336</v>
      </c>
      <c r="E152" s="696">
        <v>44.983164983164983</v>
      </c>
    </row>
    <row r="153" spans="1:5" ht="28.8" x14ac:dyDescent="0.3">
      <c r="A153" s="475" t="s">
        <v>263</v>
      </c>
      <c r="B153" s="79">
        <v>2970.42</v>
      </c>
      <c r="C153" s="79">
        <v>2970.42</v>
      </c>
      <c r="D153" s="79">
        <v>1187</v>
      </c>
      <c r="E153" s="696">
        <v>39.960678961224339</v>
      </c>
    </row>
    <row r="154" spans="1:5" x14ac:dyDescent="0.3">
      <c r="A154" s="475" t="s">
        <v>264</v>
      </c>
      <c r="B154" s="79">
        <v>936</v>
      </c>
      <c r="C154" s="79">
        <v>936</v>
      </c>
      <c r="D154" s="79">
        <v>591</v>
      </c>
      <c r="E154" s="696">
        <v>63.141025641025635</v>
      </c>
    </row>
    <row r="155" spans="1:5" ht="28.8" x14ac:dyDescent="0.3">
      <c r="A155" s="475" t="s">
        <v>265</v>
      </c>
      <c r="B155" s="79">
        <v>2400</v>
      </c>
      <c r="C155" s="79">
        <v>2400</v>
      </c>
      <c r="D155" s="79">
        <v>2115</v>
      </c>
      <c r="E155" s="696">
        <v>88.125</v>
      </c>
    </row>
    <row r="156" spans="1:5" x14ac:dyDescent="0.3">
      <c r="A156" s="554" t="s">
        <v>266</v>
      </c>
      <c r="B156" s="81">
        <v>700</v>
      </c>
      <c r="C156" s="81">
        <v>700</v>
      </c>
      <c r="D156" s="81">
        <v>700</v>
      </c>
      <c r="E156" s="697">
        <v>100</v>
      </c>
    </row>
    <row r="157" spans="1:5" x14ac:dyDescent="0.3">
      <c r="A157" s="84" t="s">
        <v>243</v>
      </c>
      <c r="B157" s="75">
        <v>360</v>
      </c>
      <c r="C157" s="75">
        <v>250</v>
      </c>
      <c r="D157" s="75">
        <v>100</v>
      </c>
      <c r="E157" s="698">
        <v>40</v>
      </c>
    </row>
    <row r="158" spans="1:5" x14ac:dyDescent="0.3">
      <c r="A158" s="472" t="s">
        <v>267</v>
      </c>
      <c r="B158" s="77">
        <v>250</v>
      </c>
      <c r="C158" s="77">
        <v>250</v>
      </c>
      <c r="D158" s="77">
        <v>100</v>
      </c>
      <c r="E158" s="695">
        <v>40</v>
      </c>
    </row>
    <row r="159" spans="1:5" x14ac:dyDescent="0.3">
      <c r="A159" s="554" t="s">
        <v>412</v>
      </c>
      <c r="B159" s="81">
        <v>110</v>
      </c>
      <c r="C159" s="81" t="s">
        <v>347</v>
      </c>
      <c r="D159" s="81" t="s">
        <v>347</v>
      </c>
      <c r="E159" s="697" t="s">
        <v>347</v>
      </c>
    </row>
    <row r="160" spans="1:5" x14ac:dyDescent="0.3">
      <c r="A160" s="84" t="s">
        <v>154</v>
      </c>
      <c r="B160" s="75">
        <v>2800</v>
      </c>
      <c r="C160" s="75">
        <v>2800</v>
      </c>
      <c r="D160" s="75">
        <v>1124</v>
      </c>
      <c r="E160" s="698">
        <v>40.142857142857139</v>
      </c>
    </row>
    <row r="161" spans="1:5" x14ac:dyDescent="0.3">
      <c r="A161" s="511" t="s">
        <v>269</v>
      </c>
      <c r="B161" s="88">
        <v>2800</v>
      </c>
      <c r="C161" s="88">
        <v>2800</v>
      </c>
      <c r="D161" s="699">
        <v>1124</v>
      </c>
      <c r="E161" s="700">
        <v>40.142857142857139</v>
      </c>
    </row>
    <row r="162" spans="1:5" x14ac:dyDescent="0.3">
      <c r="A162" s="84" t="s">
        <v>270</v>
      </c>
      <c r="B162" s="75">
        <v>630</v>
      </c>
      <c r="C162" s="75">
        <v>630</v>
      </c>
      <c r="D162" s="75">
        <v>630</v>
      </c>
      <c r="E162" s="698">
        <v>100</v>
      </c>
    </row>
    <row r="163" spans="1:5" x14ac:dyDescent="0.3">
      <c r="A163" s="511" t="s">
        <v>411</v>
      </c>
      <c r="B163" s="88">
        <v>630</v>
      </c>
      <c r="C163" s="88">
        <v>630</v>
      </c>
      <c r="D163" s="88">
        <v>630</v>
      </c>
      <c r="E163" s="701">
        <v>100</v>
      </c>
    </row>
    <row r="164" spans="1:5" x14ac:dyDescent="0.3">
      <c r="A164" s="94" t="s">
        <v>4</v>
      </c>
      <c r="B164" s="73">
        <v>9760</v>
      </c>
      <c r="C164" s="73">
        <v>8870</v>
      </c>
      <c r="D164" s="73">
        <v>5065.4799999999996</v>
      </c>
      <c r="E164" s="95">
        <v>57.108004509582855</v>
      </c>
    </row>
    <row r="165" spans="1:5" x14ac:dyDescent="0.3">
      <c r="A165" s="84" t="s">
        <v>186</v>
      </c>
      <c r="B165" s="682">
        <v>1400</v>
      </c>
      <c r="C165" s="682">
        <v>680</v>
      </c>
      <c r="D165" s="682">
        <v>380</v>
      </c>
      <c r="E165" s="702">
        <v>55.882352941176471</v>
      </c>
    </row>
    <row r="166" spans="1:5" x14ac:dyDescent="0.3">
      <c r="A166" s="511" t="s">
        <v>254</v>
      </c>
      <c r="B166" s="683">
        <v>1400</v>
      </c>
      <c r="C166" s="683">
        <v>680</v>
      </c>
      <c r="D166" s="683">
        <v>380</v>
      </c>
      <c r="E166" s="703">
        <v>55.882352941176471</v>
      </c>
    </row>
    <row r="167" spans="1:5" x14ac:dyDescent="0.3">
      <c r="A167" s="84" t="s">
        <v>152</v>
      </c>
      <c r="B167" s="682">
        <v>2000</v>
      </c>
      <c r="C167" s="682">
        <v>2000</v>
      </c>
      <c r="D167" s="682">
        <v>871</v>
      </c>
      <c r="E167" s="702">
        <v>43.55</v>
      </c>
    </row>
    <row r="168" spans="1:5" x14ac:dyDescent="0.3">
      <c r="A168" s="511" t="s">
        <v>272</v>
      </c>
      <c r="B168" s="88">
        <v>2000</v>
      </c>
      <c r="C168" s="683">
        <v>2000</v>
      </c>
      <c r="D168" s="683">
        <v>871</v>
      </c>
      <c r="E168" s="703">
        <v>43.55</v>
      </c>
    </row>
    <row r="169" spans="1:5" x14ac:dyDescent="0.3">
      <c r="A169" s="84" t="s">
        <v>258</v>
      </c>
      <c r="B169" s="682">
        <v>3200</v>
      </c>
      <c r="C169" s="682">
        <v>3030</v>
      </c>
      <c r="D169" s="682">
        <v>2450</v>
      </c>
      <c r="E169" s="702">
        <v>80.858085808580853</v>
      </c>
    </row>
    <row r="170" spans="1:5" x14ac:dyDescent="0.3">
      <c r="A170" s="472" t="s">
        <v>264</v>
      </c>
      <c r="B170" s="77">
        <v>1550</v>
      </c>
      <c r="C170" s="77">
        <v>1550</v>
      </c>
      <c r="D170" s="77">
        <v>1258</v>
      </c>
      <c r="E170" s="695">
        <v>81.161290322580655</v>
      </c>
    </row>
    <row r="171" spans="1:5" ht="28.8" x14ac:dyDescent="0.3">
      <c r="A171" s="475" t="s">
        <v>273</v>
      </c>
      <c r="B171" s="79">
        <v>200</v>
      </c>
      <c r="C171" s="684">
        <v>30</v>
      </c>
      <c r="D171" s="684">
        <v>12</v>
      </c>
      <c r="E171" s="704">
        <v>40</v>
      </c>
    </row>
    <row r="172" spans="1:5" ht="28.95" customHeight="1" x14ac:dyDescent="0.3">
      <c r="A172" s="475" t="s">
        <v>274</v>
      </c>
      <c r="B172" s="79">
        <v>450</v>
      </c>
      <c r="C172" s="684">
        <v>450</v>
      </c>
      <c r="D172" s="684">
        <v>180</v>
      </c>
      <c r="E172" s="704">
        <v>40</v>
      </c>
    </row>
    <row r="173" spans="1:5" ht="28.95" customHeight="1" x14ac:dyDescent="0.3">
      <c r="A173" s="554" t="s">
        <v>409</v>
      </c>
      <c r="B173" s="81">
        <v>1000</v>
      </c>
      <c r="C173" s="685">
        <v>1000</v>
      </c>
      <c r="D173" s="685">
        <v>1000</v>
      </c>
      <c r="E173" s="705">
        <v>100</v>
      </c>
    </row>
    <row r="174" spans="1:5" x14ac:dyDescent="0.3">
      <c r="A174" s="84" t="s">
        <v>243</v>
      </c>
      <c r="B174" s="75">
        <v>2860</v>
      </c>
      <c r="C174" s="75">
        <v>2860</v>
      </c>
      <c r="D174" s="75">
        <v>1223.48</v>
      </c>
      <c r="E174" s="698">
        <v>42.779020979020984</v>
      </c>
    </row>
    <row r="175" spans="1:5" ht="14.55" customHeight="1" x14ac:dyDescent="0.3">
      <c r="A175" s="511" t="s">
        <v>244</v>
      </c>
      <c r="B175" s="88">
        <v>2860</v>
      </c>
      <c r="C175" s="88">
        <v>2860</v>
      </c>
      <c r="D175" s="88">
        <v>1223.48</v>
      </c>
      <c r="E175" s="701">
        <v>42.779020979020984</v>
      </c>
    </row>
    <row r="176" spans="1:5" x14ac:dyDescent="0.3">
      <c r="A176" s="84" t="s">
        <v>270</v>
      </c>
      <c r="B176" s="682">
        <v>300</v>
      </c>
      <c r="C176" s="682">
        <v>300</v>
      </c>
      <c r="D176" s="682">
        <v>141</v>
      </c>
      <c r="E176" s="702">
        <v>47</v>
      </c>
    </row>
    <row r="177" spans="1:5" ht="14.55" customHeight="1" x14ac:dyDescent="0.3">
      <c r="A177" s="511" t="s">
        <v>276</v>
      </c>
      <c r="B177" s="88">
        <v>300</v>
      </c>
      <c r="C177" s="88">
        <v>300</v>
      </c>
      <c r="D177" s="88">
        <v>141</v>
      </c>
      <c r="E177" s="701">
        <v>47</v>
      </c>
    </row>
    <row r="178" spans="1:5" x14ac:dyDescent="0.3">
      <c r="A178" s="93" t="s">
        <v>128</v>
      </c>
      <c r="B178" s="98">
        <v>49461.73</v>
      </c>
      <c r="C178" s="73">
        <v>48461.73</v>
      </c>
      <c r="D178" s="73">
        <v>23374.25</v>
      </c>
      <c r="E178" s="95">
        <v>48.232388732304848</v>
      </c>
    </row>
    <row r="179" spans="1:5" ht="39.6" customHeight="1" x14ac:dyDescent="0.3">
      <c r="A179" s="779" t="s">
        <v>351</v>
      </c>
      <c r="B179" s="779"/>
      <c r="C179" s="779"/>
      <c r="D179" s="779"/>
      <c r="E179" s="779"/>
    </row>
    <row r="180" spans="1:5" x14ac:dyDescent="0.3">
      <c r="A180" s="788" t="s">
        <v>149</v>
      </c>
      <c r="B180" s="788"/>
      <c r="C180" s="788"/>
      <c r="D180" s="788"/>
      <c r="E180" s="788"/>
    </row>
  </sheetData>
  <mergeCells count="17">
    <mergeCell ref="A132:D132"/>
    <mergeCell ref="A134:E134"/>
    <mergeCell ref="A135:A136"/>
    <mergeCell ref="A179:E179"/>
    <mergeCell ref="A180:E180"/>
    <mergeCell ref="A131:D131"/>
    <mergeCell ref="A45:C45"/>
    <mergeCell ref="A48:D48"/>
    <mergeCell ref="A49:A50"/>
    <mergeCell ref="A66:D66"/>
    <mergeCell ref="A67:D67"/>
    <mergeCell ref="A69:D69"/>
    <mergeCell ref="A70:A71"/>
    <mergeCell ref="A116:D116"/>
    <mergeCell ref="A117:D117"/>
    <mergeCell ref="A119:D119"/>
    <mergeCell ref="A120:A121"/>
  </mergeCells>
  <pageMargins left="0.70866141732283472" right="0.70866141732283472" top="1.1417322834645669" bottom="0.74803149606299213" header="0.31496062992125984" footer="0.31496062992125984"/>
  <pageSetup paperSize="9" scale="60" fitToHeight="3" orientation="portrait" horizont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rowBreaks count="2" manualBreakCount="2">
    <brk id="67" max="4" man="1"/>
    <brk id="132" max="4" man="1"/>
  </row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A6363-A27F-45E4-8D92-879DF6BE9ADB}">
  <dimension ref="A1:E106"/>
  <sheetViews>
    <sheetView topLeftCell="A90" zoomScale="90" zoomScaleNormal="90" workbookViewId="0">
      <selection activeCell="A90" sqref="A1:XFD1048576"/>
    </sheetView>
  </sheetViews>
  <sheetFormatPr defaultColWidth="8.88671875" defaultRowHeight="14.4" x14ac:dyDescent="0.3"/>
  <cols>
    <col min="1" max="1" width="46.44140625" style="408" customWidth="1"/>
    <col min="2" max="2" width="21.21875" style="408" customWidth="1"/>
    <col min="3" max="3" width="22.5546875" style="408" customWidth="1"/>
    <col min="4" max="4" width="19" style="408" customWidth="1"/>
    <col min="5" max="5" width="16" style="408" customWidth="1"/>
    <col min="6" max="16384" width="8.88671875" style="408"/>
  </cols>
  <sheetData>
    <row r="1" spans="1:3" x14ac:dyDescent="0.3">
      <c r="A1" s="43" t="s">
        <v>480</v>
      </c>
    </row>
    <row r="2" spans="1:3" x14ac:dyDescent="0.3">
      <c r="A2" s="99" t="s">
        <v>122</v>
      </c>
      <c r="B2" s="50" t="s">
        <v>1</v>
      </c>
      <c r="C2" s="50" t="s">
        <v>3</v>
      </c>
    </row>
    <row r="3" spans="1:3" x14ac:dyDescent="0.3">
      <c r="A3" s="92" t="s">
        <v>2</v>
      </c>
      <c r="B3" s="91">
        <v>17594</v>
      </c>
      <c r="C3" s="91">
        <v>5509.9699999999993</v>
      </c>
    </row>
    <row r="4" spans="1:3" x14ac:dyDescent="0.3">
      <c r="A4" s="74" t="s">
        <v>152</v>
      </c>
      <c r="B4" s="658">
        <v>800</v>
      </c>
      <c r="C4" s="658"/>
    </row>
    <row r="5" spans="1:3" ht="28.8" x14ac:dyDescent="0.3">
      <c r="A5" s="511" t="s">
        <v>278</v>
      </c>
      <c r="B5" s="100">
        <v>800</v>
      </c>
      <c r="C5" s="100"/>
    </row>
    <row r="6" spans="1:3" x14ac:dyDescent="0.3">
      <c r="A6" s="74" t="s">
        <v>279</v>
      </c>
      <c r="B6" s="658">
        <v>16794</v>
      </c>
      <c r="C6" s="658">
        <v>5509.9699999999993</v>
      </c>
    </row>
    <row r="7" spans="1:3" ht="28.8" x14ac:dyDescent="0.3">
      <c r="A7" s="472" t="s">
        <v>280</v>
      </c>
      <c r="B7" s="639">
        <v>4600</v>
      </c>
      <c r="C7" s="639">
        <v>1600</v>
      </c>
    </row>
    <row r="8" spans="1:3" x14ac:dyDescent="0.3">
      <c r="A8" s="475" t="s">
        <v>281</v>
      </c>
      <c r="B8" s="641">
        <v>960</v>
      </c>
      <c r="C8" s="641"/>
    </row>
    <row r="9" spans="1:3" ht="15.6" customHeight="1" x14ac:dyDescent="0.3">
      <c r="A9" s="475" t="s">
        <v>282</v>
      </c>
      <c r="B9" s="641">
        <v>300</v>
      </c>
      <c r="C9" s="641"/>
    </row>
    <row r="10" spans="1:3" ht="43.2" x14ac:dyDescent="0.3">
      <c r="A10" s="475" t="s">
        <v>283</v>
      </c>
      <c r="B10" s="641">
        <v>1500</v>
      </c>
      <c r="C10" s="641"/>
    </row>
    <row r="11" spans="1:3" ht="28.8" x14ac:dyDescent="0.3">
      <c r="A11" s="475" t="s">
        <v>284</v>
      </c>
      <c r="B11" s="641">
        <v>1500</v>
      </c>
      <c r="C11" s="641"/>
    </row>
    <row r="12" spans="1:3" ht="28.8" x14ac:dyDescent="0.3">
      <c r="A12" s="475" t="s">
        <v>285</v>
      </c>
      <c r="B12" s="641">
        <v>800</v>
      </c>
      <c r="C12" s="641">
        <v>165.77</v>
      </c>
    </row>
    <row r="13" spans="1:3" ht="43.2" x14ac:dyDescent="0.3">
      <c r="A13" s="475" t="s">
        <v>289</v>
      </c>
      <c r="B13" s="641">
        <v>34</v>
      </c>
      <c r="C13" s="641"/>
    </row>
    <row r="14" spans="1:3" x14ac:dyDescent="0.3">
      <c r="A14" s="475" t="s">
        <v>286</v>
      </c>
      <c r="B14" s="641">
        <v>1100</v>
      </c>
      <c r="C14" s="641"/>
    </row>
    <row r="15" spans="1:3" ht="28.8" x14ac:dyDescent="0.3">
      <c r="A15" s="475" t="s">
        <v>287</v>
      </c>
      <c r="B15" s="641">
        <v>2100</v>
      </c>
      <c r="C15" s="641">
        <v>344.2</v>
      </c>
    </row>
    <row r="16" spans="1:3" ht="28.8" x14ac:dyDescent="0.3">
      <c r="A16" s="475" t="s">
        <v>288</v>
      </c>
      <c r="B16" s="641">
        <v>3900</v>
      </c>
      <c r="C16" s="641">
        <v>3400</v>
      </c>
    </row>
    <row r="17" spans="1:4" x14ac:dyDescent="0.3">
      <c r="A17" s="92" t="s">
        <v>4</v>
      </c>
      <c r="B17" s="101"/>
      <c r="C17" s="101"/>
    </row>
    <row r="18" spans="1:4" x14ac:dyDescent="0.3">
      <c r="A18" s="92" t="s">
        <v>128</v>
      </c>
      <c r="B18" s="91">
        <v>17594</v>
      </c>
      <c r="C18" s="91">
        <v>5509.9699999999993</v>
      </c>
    </row>
    <row r="19" spans="1:4" s="45" customFormat="1" ht="23.4" customHeight="1" x14ac:dyDescent="0.25">
      <c r="A19" s="780" t="s">
        <v>354</v>
      </c>
      <c r="B19" s="780"/>
      <c r="C19" s="780"/>
    </row>
    <row r="20" spans="1:4" s="45" customFormat="1" ht="12" x14ac:dyDescent="0.25">
      <c r="A20" s="46" t="s">
        <v>129</v>
      </c>
    </row>
    <row r="22" spans="1:4" ht="27" customHeight="1" x14ac:dyDescent="0.3">
      <c r="A22" s="781" t="s">
        <v>481</v>
      </c>
      <c r="B22" s="781"/>
      <c r="C22" s="781"/>
      <c r="D22" s="781"/>
    </row>
    <row r="23" spans="1:4" x14ac:dyDescent="0.3">
      <c r="A23" s="807" t="s">
        <v>171</v>
      </c>
      <c r="B23" s="338" t="s">
        <v>1</v>
      </c>
      <c r="C23" s="338" t="s">
        <v>172</v>
      </c>
      <c r="D23" s="338" t="s">
        <v>100</v>
      </c>
    </row>
    <row r="24" spans="1:4" x14ac:dyDescent="0.3">
      <c r="A24" s="808"/>
      <c r="B24" s="706" t="s">
        <v>72</v>
      </c>
      <c r="C24" s="706" t="s">
        <v>6</v>
      </c>
      <c r="D24" s="706" t="s">
        <v>81</v>
      </c>
    </row>
    <row r="25" spans="1:4" x14ac:dyDescent="0.3">
      <c r="A25" s="421" t="s">
        <v>2</v>
      </c>
      <c r="B25" s="481">
        <f>B26</f>
        <v>17560</v>
      </c>
      <c r="C25" s="482"/>
      <c r="D25" s="483"/>
    </row>
    <row r="26" spans="1:4" x14ac:dyDescent="0.3">
      <c r="A26" s="425" t="s">
        <v>290</v>
      </c>
      <c r="B26" s="484">
        <v>17560</v>
      </c>
      <c r="C26" s="484">
        <v>7758.2499511599999</v>
      </c>
      <c r="D26" s="494">
        <v>44.181377853986334</v>
      </c>
    </row>
    <row r="27" spans="1:4" x14ac:dyDescent="0.3">
      <c r="A27" s="428" t="s">
        <v>63</v>
      </c>
      <c r="B27" s="486">
        <v>17560</v>
      </c>
      <c r="C27" s="486">
        <v>7758.2499511599999</v>
      </c>
      <c r="D27" s="487">
        <v>44.181377853986334</v>
      </c>
    </row>
    <row r="28" spans="1:4" x14ac:dyDescent="0.3">
      <c r="A28" s="431" t="s">
        <v>64</v>
      </c>
      <c r="B28" s="488" t="s">
        <v>347</v>
      </c>
      <c r="C28" s="488" t="s">
        <v>347</v>
      </c>
      <c r="D28" s="489" t="s">
        <v>347</v>
      </c>
    </row>
    <row r="29" spans="1:4" x14ac:dyDescent="0.3">
      <c r="A29" s="434" t="s">
        <v>56</v>
      </c>
      <c r="B29" s="556">
        <v>34</v>
      </c>
      <c r="C29" s="491"/>
      <c r="D29" s="492"/>
    </row>
    <row r="30" spans="1:4" x14ac:dyDescent="0.3">
      <c r="A30" s="421" t="s">
        <v>4</v>
      </c>
      <c r="B30" s="481" t="s">
        <v>347</v>
      </c>
      <c r="C30" s="482"/>
      <c r="D30" s="493"/>
    </row>
    <row r="31" spans="1:4" x14ac:dyDescent="0.3">
      <c r="A31" s="425" t="s">
        <v>291</v>
      </c>
      <c r="B31" s="484" t="s">
        <v>347</v>
      </c>
      <c r="C31" s="484" t="s">
        <v>347</v>
      </c>
      <c r="D31" s="494" t="s">
        <v>347</v>
      </c>
    </row>
    <row r="32" spans="1:4" x14ac:dyDescent="0.3">
      <c r="A32" s="428" t="s">
        <v>63</v>
      </c>
      <c r="B32" s="486" t="s">
        <v>347</v>
      </c>
      <c r="C32" s="486" t="s">
        <v>347</v>
      </c>
      <c r="D32" s="487" t="s">
        <v>347</v>
      </c>
    </row>
    <row r="33" spans="1:4" x14ac:dyDescent="0.3">
      <c r="A33" s="431" t="s">
        <v>64</v>
      </c>
      <c r="B33" s="488" t="s">
        <v>347</v>
      </c>
      <c r="C33" s="488" t="s">
        <v>347</v>
      </c>
      <c r="D33" s="489" t="s">
        <v>347</v>
      </c>
    </row>
    <row r="34" spans="1:4" x14ac:dyDescent="0.3">
      <c r="A34" s="434" t="s">
        <v>56</v>
      </c>
      <c r="B34" s="490" t="s">
        <v>347</v>
      </c>
      <c r="C34" s="491"/>
      <c r="D34" s="492"/>
    </row>
    <row r="35" spans="1:4" x14ac:dyDescent="0.3">
      <c r="A35" s="421" t="s">
        <v>128</v>
      </c>
      <c r="B35" s="481">
        <v>17594</v>
      </c>
      <c r="C35" s="482"/>
      <c r="D35" s="493"/>
    </row>
    <row r="36" spans="1:4" x14ac:dyDescent="0.3">
      <c r="A36" s="425" t="s">
        <v>291</v>
      </c>
      <c r="B36" s="484">
        <v>17560</v>
      </c>
      <c r="C36" s="484">
        <v>7758.2499511599999</v>
      </c>
      <c r="D36" s="494">
        <v>44.181377853986334</v>
      </c>
    </row>
    <row r="37" spans="1:4" x14ac:dyDescent="0.3">
      <c r="A37" s="428" t="s">
        <v>63</v>
      </c>
      <c r="B37" s="486">
        <v>17560</v>
      </c>
      <c r="C37" s="486">
        <v>7758.2499511599999</v>
      </c>
      <c r="D37" s="487">
        <v>44.181377853986334</v>
      </c>
    </row>
    <row r="38" spans="1:4" x14ac:dyDescent="0.3">
      <c r="A38" s="431" t="s">
        <v>64</v>
      </c>
      <c r="B38" s="488" t="s">
        <v>347</v>
      </c>
      <c r="C38" s="488" t="s">
        <v>347</v>
      </c>
      <c r="D38" s="489" t="s">
        <v>347</v>
      </c>
    </row>
    <row r="39" spans="1:4" x14ac:dyDescent="0.3">
      <c r="A39" s="434" t="s">
        <v>56</v>
      </c>
      <c r="B39" s="556">
        <v>34</v>
      </c>
      <c r="C39" s="491"/>
      <c r="D39" s="492"/>
    </row>
    <row r="40" spans="1:4" s="45" customFormat="1" ht="39" customHeight="1" x14ac:dyDescent="0.25">
      <c r="A40" s="794" t="s">
        <v>359</v>
      </c>
      <c r="B40" s="794"/>
      <c r="C40" s="794"/>
      <c r="D40" s="794"/>
    </row>
    <row r="41" spans="1:4" s="45" customFormat="1" ht="12" x14ac:dyDescent="0.25">
      <c r="A41" s="784" t="s">
        <v>134</v>
      </c>
      <c r="B41" s="784"/>
      <c r="C41" s="784"/>
      <c r="D41" s="784"/>
    </row>
    <row r="43" spans="1:4" ht="29.4" customHeight="1" x14ac:dyDescent="0.3">
      <c r="A43" s="785" t="s">
        <v>482</v>
      </c>
      <c r="B43" s="785"/>
      <c r="C43" s="785"/>
      <c r="D43" s="785"/>
    </row>
    <row r="44" spans="1:4" x14ac:dyDescent="0.3">
      <c r="A44" s="805" t="s">
        <v>135</v>
      </c>
      <c r="B44" s="339" t="s">
        <v>1</v>
      </c>
      <c r="C44" s="353" t="s">
        <v>136</v>
      </c>
      <c r="D44" s="353" t="s">
        <v>100</v>
      </c>
    </row>
    <row r="45" spans="1:4" x14ac:dyDescent="0.3">
      <c r="A45" s="805"/>
      <c r="B45" s="265" t="s">
        <v>72</v>
      </c>
      <c r="C45" s="265" t="s">
        <v>6</v>
      </c>
      <c r="D45" s="265" t="s">
        <v>81</v>
      </c>
    </row>
    <row r="46" spans="1:4" x14ac:dyDescent="0.3">
      <c r="A46" s="164" t="s">
        <v>349</v>
      </c>
      <c r="B46" s="166">
        <v>10309.969999999999</v>
      </c>
      <c r="C46" s="166">
        <v>4817.9533511600002</v>
      </c>
      <c r="D46" s="167">
        <v>46.731012322635301</v>
      </c>
    </row>
    <row r="47" spans="1:4" x14ac:dyDescent="0.3">
      <c r="A47" s="222" t="s">
        <v>138</v>
      </c>
      <c r="B47" s="195">
        <v>10309.969999999999</v>
      </c>
      <c r="C47" s="195">
        <v>4817.9533511600002</v>
      </c>
      <c r="D47" s="180">
        <v>46.731012322635301</v>
      </c>
    </row>
    <row r="48" spans="1:4" x14ac:dyDescent="0.3">
      <c r="A48" s="358" t="s">
        <v>152</v>
      </c>
      <c r="B48" s="331">
        <v>800</v>
      </c>
      <c r="C48" s="331">
        <v>368</v>
      </c>
      <c r="D48" s="228">
        <v>46</v>
      </c>
    </row>
    <row r="49" spans="1:4" ht="28.8" x14ac:dyDescent="0.3">
      <c r="A49" s="165" t="s">
        <v>278</v>
      </c>
      <c r="B49" s="395">
        <v>800</v>
      </c>
      <c r="C49" s="395">
        <v>368</v>
      </c>
      <c r="D49" s="321">
        <v>46</v>
      </c>
    </row>
    <row r="50" spans="1:4" x14ac:dyDescent="0.3">
      <c r="A50" s="358" t="s">
        <v>279</v>
      </c>
      <c r="B50" s="331">
        <v>9509.9699999999993</v>
      </c>
      <c r="C50" s="331">
        <v>4449.9533511600002</v>
      </c>
      <c r="D50" s="228">
        <v>46.792506718317703</v>
      </c>
    </row>
    <row r="51" spans="1:4" ht="28.8" x14ac:dyDescent="0.3">
      <c r="A51" s="165" t="s">
        <v>280</v>
      </c>
      <c r="B51" s="397">
        <v>3700</v>
      </c>
      <c r="C51" s="397">
        <v>1944.22</v>
      </c>
      <c r="D51" s="230">
        <v>52.546486486486501</v>
      </c>
    </row>
    <row r="52" spans="1:4" x14ac:dyDescent="0.3">
      <c r="A52" s="165" t="s">
        <v>281</v>
      </c>
      <c r="B52" s="397">
        <v>600</v>
      </c>
      <c r="C52" s="397">
        <v>240</v>
      </c>
      <c r="D52" s="230">
        <v>40</v>
      </c>
    </row>
    <row r="53" spans="1:4" ht="28.8" x14ac:dyDescent="0.3">
      <c r="A53" s="165" t="s">
        <v>282</v>
      </c>
      <c r="B53" s="397">
        <v>300</v>
      </c>
      <c r="C53" s="397">
        <v>163.80000000000001</v>
      </c>
      <c r="D53" s="230">
        <v>54.6</v>
      </c>
    </row>
    <row r="54" spans="1:4" ht="43.2" x14ac:dyDescent="0.3">
      <c r="A54" s="165" t="s">
        <v>283</v>
      </c>
      <c r="B54" s="397">
        <v>500</v>
      </c>
      <c r="C54" s="397">
        <v>258.79995115999998</v>
      </c>
      <c r="D54" s="230">
        <v>51.759990232</v>
      </c>
    </row>
    <row r="55" spans="1:4" ht="28.8" x14ac:dyDescent="0.3">
      <c r="A55" s="165" t="s">
        <v>285</v>
      </c>
      <c r="B55" s="397">
        <v>165.77</v>
      </c>
      <c r="C55" s="397">
        <v>68.433400000000006</v>
      </c>
      <c r="D55" s="230">
        <v>41.2821379019123</v>
      </c>
    </row>
    <row r="56" spans="1:4" ht="28.8" x14ac:dyDescent="0.3">
      <c r="A56" s="165" t="s">
        <v>408</v>
      </c>
      <c r="B56" s="397">
        <v>344.2</v>
      </c>
      <c r="C56" s="397">
        <v>167.1</v>
      </c>
      <c r="D56" s="707">
        <v>48.547356188262597</v>
      </c>
    </row>
    <row r="57" spans="1:4" ht="28.8" x14ac:dyDescent="0.3">
      <c r="A57" s="165" t="s">
        <v>288</v>
      </c>
      <c r="B57" s="496">
        <v>3900</v>
      </c>
      <c r="C57" s="496">
        <v>1607.6</v>
      </c>
      <c r="D57" s="497">
        <v>41.220512820512802</v>
      </c>
    </row>
    <row r="58" spans="1:4" x14ac:dyDescent="0.3">
      <c r="A58" s="222" t="s">
        <v>139</v>
      </c>
      <c r="B58" s="190" t="s">
        <v>347</v>
      </c>
      <c r="C58" s="190" t="s">
        <v>347</v>
      </c>
      <c r="D58" s="221" t="s">
        <v>347</v>
      </c>
    </row>
    <row r="59" spans="1:4" x14ac:dyDescent="0.3">
      <c r="A59" s="189" t="s">
        <v>140</v>
      </c>
      <c r="B59" s="190" t="s">
        <v>347</v>
      </c>
      <c r="C59" s="190" t="s">
        <v>347</v>
      </c>
      <c r="D59" s="221" t="s">
        <v>347</v>
      </c>
    </row>
    <row r="60" spans="1:4" x14ac:dyDescent="0.3">
      <c r="A60" s="191" t="s">
        <v>141</v>
      </c>
      <c r="B60" s="190" t="s">
        <v>347</v>
      </c>
      <c r="C60" s="190" t="s">
        <v>347</v>
      </c>
      <c r="D60" s="221" t="s">
        <v>347</v>
      </c>
    </row>
    <row r="61" spans="1:4" x14ac:dyDescent="0.3">
      <c r="A61" s="191" t="s">
        <v>142</v>
      </c>
      <c r="B61" s="190" t="s">
        <v>347</v>
      </c>
      <c r="C61" s="190" t="s">
        <v>347</v>
      </c>
      <c r="D61" s="221" t="s">
        <v>347</v>
      </c>
    </row>
    <row r="62" spans="1:4" x14ac:dyDescent="0.3">
      <c r="A62" s="189" t="s">
        <v>128</v>
      </c>
      <c r="B62" s="166">
        <v>10309.969999999999</v>
      </c>
      <c r="C62" s="166">
        <v>4817.9533511600002</v>
      </c>
      <c r="D62" s="167">
        <v>46.731012322635301</v>
      </c>
    </row>
    <row r="63" spans="1:4" s="45" customFormat="1" ht="48" customHeight="1" x14ac:dyDescent="0.25">
      <c r="A63" s="779" t="s">
        <v>427</v>
      </c>
      <c r="B63" s="779"/>
      <c r="C63" s="779"/>
      <c r="D63" s="779"/>
    </row>
    <row r="64" spans="1:4" s="45" customFormat="1" ht="12" x14ac:dyDescent="0.25">
      <c r="A64" s="799" t="s">
        <v>178</v>
      </c>
      <c r="B64" s="799"/>
      <c r="C64" s="799"/>
      <c r="D64" s="799"/>
    </row>
    <row r="65" spans="1:4" x14ac:dyDescent="0.3">
      <c r="A65" s="708"/>
      <c r="B65" s="708"/>
      <c r="C65" s="708"/>
      <c r="D65" s="708"/>
    </row>
    <row r="66" spans="1:4" ht="27" customHeight="1" x14ac:dyDescent="0.3">
      <c r="A66" s="785" t="s">
        <v>483</v>
      </c>
      <c r="B66" s="785"/>
      <c r="C66" s="785"/>
      <c r="D66" s="785"/>
    </row>
    <row r="67" spans="1:4" x14ac:dyDescent="0.3">
      <c r="A67" s="809" t="s">
        <v>135</v>
      </c>
      <c r="B67" s="263" t="s">
        <v>1</v>
      </c>
      <c r="C67" s="264" t="s">
        <v>136</v>
      </c>
      <c r="D67" s="264" t="s">
        <v>100</v>
      </c>
    </row>
    <row r="68" spans="1:4" x14ac:dyDescent="0.3">
      <c r="A68" s="810"/>
      <c r="B68" s="265" t="s">
        <v>72</v>
      </c>
      <c r="C68" s="265" t="s">
        <v>6</v>
      </c>
      <c r="D68" s="265" t="s">
        <v>81</v>
      </c>
    </row>
    <row r="69" spans="1:4" x14ac:dyDescent="0.3">
      <c r="A69" s="164" t="s">
        <v>137</v>
      </c>
      <c r="B69" s="166">
        <v>7250.03</v>
      </c>
      <c r="C69" s="166">
        <v>2940.2966000000001</v>
      </c>
      <c r="D69" s="167">
        <v>40.555647355942</v>
      </c>
    </row>
    <row r="70" spans="1:4" x14ac:dyDescent="0.3">
      <c r="A70" s="213" t="s">
        <v>138</v>
      </c>
      <c r="B70" s="246">
        <v>7250.03</v>
      </c>
      <c r="C70" s="246">
        <v>2940.2966000000001</v>
      </c>
      <c r="D70" s="247">
        <v>40.555647355942</v>
      </c>
    </row>
    <row r="71" spans="1:4" x14ac:dyDescent="0.3">
      <c r="A71" s="450" t="s">
        <v>279</v>
      </c>
      <c r="B71" s="451">
        <v>7250.03</v>
      </c>
      <c r="C71" s="451">
        <v>2940.2966000000001</v>
      </c>
      <c r="D71" s="452">
        <v>40.555647355942</v>
      </c>
    </row>
    <row r="72" spans="1:4" ht="28.8" x14ac:dyDescent="0.3">
      <c r="A72" s="165" t="s">
        <v>280</v>
      </c>
      <c r="B72" s="398">
        <v>900</v>
      </c>
      <c r="C72" s="398">
        <v>360</v>
      </c>
      <c r="D72" s="326">
        <v>40</v>
      </c>
    </row>
    <row r="73" spans="1:4" x14ac:dyDescent="0.3">
      <c r="A73" s="165" t="s">
        <v>281</v>
      </c>
      <c r="B73" s="398">
        <v>360</v>
      </c>
      <c r="C73" s="398">
        <v>201.6</v>
      </c>
      <c r="D73" s="326">
        <v>56</v>
      </c>
    </row>
    <row r="74" spans="1:4" ht="43.2" x14ac:dyDescent="0.3">
      <c r="A74" s="165" t="s">
        <v>283</v>
      </c>
      <c r="B74" s="398">
        <v>1000</v>
      </c>
      <c r="C74" s="398">
        <v>430</v>
      </c>
      <c r="D74" s="326">
        <v>43</v>
      </c>
    </row>
    <row r="75" spans="1:4" ht="28.8" x14ac:dyDescent="0.3">
      <c r="A75" s="165" t="s">
        <v>284</v>
      </c>
      <c r="B75" s="398">
        <v>1500</v>
      </c>
      <c r="C75" s="398">
        <v>540</v>
      </c>
      <c r="D75" s="326">
        <v>36</v>
      </c>
    </row>
    <row r="76" spans="1:4" ht="28.8" x14ac:dyDescent="0.3">
      <c r="A76" s="165" t="s">
        <v>285</v>
      </c>
      <c r="B76" s="398">
        <v>634.23</v>
      </c>
      <c r="C76" s="398">
        <v>266.3766</v>
      </c>
      <c r="D76" s="326">
        <v>42</v>
      </c>
    </row>
    <row r="77" spans="1:4" x14ac:dyDescent="0.3">
      <c r="A77" s="165" t="s">
        <v>286</v>
      </c>
      <c r="B77" s="399">
        <v>1100</v>
      </c>
      <c r="C77" s="399">
        <v>440</v>
      </c>
      <c r="D77" s="400">
        <v>40</v>
      </c>
    </row>
    <row r="78" spans="1:4" ht="28.8" x14ac:dyDescent="0.3">
      <c r="A78" s="165" t="s">
        <v>408</v>
      </c>
      <c r="B78" s="399">
        <v>1755.8</v>
      </c>
      <c r="C78" s="399">
        <v>702.32</v>
      </c>
      <c r="D78" s="400">
        <v>40</v>
      </c>
    </row>
    <row r="79" spans="1:4" x14ac:dyDescent="0.3">
      <c r="A79" s="168" t="s">
        <v>139</v>
      </c>
      <c r="B79" s="190" t="s">
        <v>347</v>
      </c>
      <c r="C79" s="190" t="s">
        <v>347</v>
      </c>
      <c r="D79" s="221" t="s">
        <v>347</v>
      </c>
    </row>
    <row r="80" spans="1:4" x14ac:dyDescent="0.3">
      <c r="A80" s="189" t="s">
        <v>140</v>
      </c>
      <c r="B80" s="190" t="s">
        <v>347</v>
      </c>
      <c r="C80" s="190" t="s">
        <v>347</v>
      </c>
      <c r="D80" s="221" t="s">
        <v>347</v>
      </c>
    </row>
    <row r="81" spans="1:5" x14ac:dyDescent="0.3">
      <c r="A81" s="191" t="s">
        <v>141</v>
      </c>
      <c r="B81" s="190" t="s">
        <v>347</v>
      </c>
      <c r="C81" s="190" t="s">
        <v>347</v>
      </c>
      <c r="D81" s="221" t="s">
        <v>347</v>
      </c>
    </row>
    <row r="82" spans="1:5" x14ac:dyDescent="0.3">
      <c r="A82" s="191" t="s">
        <v>142</v>
      </c>
      <c r="B82" s="190" t="s">
        <v>347</v>
      </c>
      <c r="C82" s="190" t="s">
        <v>347</v>
      </c>
      <c r="D82" s="221" t="s">
        <v>347</v>
      </c>
    </row>
    <row r="83" spans="1:5" x14ac:dyDescent="0.3">
      <c r="A83" s="189" t="s">
        <v>128</v>
      </c>
      <c r="B83" s="166">
        <v>7250.03</v>
      </c>
      <c r="C83" s="166">
        <v>2940.2966000000001</v>
      </c>
      <c r="D83" s="167">
        <v>40.555647355942</v>
      </c>
    </row>
    <row r="84" spans="1:5" ht="61.8" customHeight="1" x14ac:dyDescent="0.3">
      <c r="A84" s="778" t="s">
        <v>484</v>
      </c>
      <c r="B84" s="779"/>
      <c r="C84" s="779"/>
      <c r="D84" s="779"/>
    </row>
    <row r="85" spans="1:5" x14ac:dyDescent="0.3">
      <c r="A85" s="799" t="s">
        <v>178</v>
      </c>
      <c r="B85" s="799"/>
      <c r="C85" s="799"/>
      <c r="D85" s="799"/>
    </row>
    <row r="87" spans="1:5" ht="27" customHeight="1" x14ac:dyDescent="0.3">
      <c r="A87" s="783" t="s">
        <v>485</v>
      </c>
      <c r="B87" s="783"/>
      <c r="C87" s="783"/>
      <c r="D87" s="783"/>
      <c r="E87" s="783"/>
    </row>
    <row r="88" spans="1:5" ht="28.8" x14ac:dyDescent="0.3">
      <c r="A88" s="99" t="s">
        <v>122</v>
      </c>
      <c r="B88" s="50" t="s">
        <v>1</v>
      </c>
      <c r="C88" s="50" t="s">
        <v>180</v>
      </c>
      <c r="D88" s="50" t="s">
        <v>92</v>
      </c>
      <c r="E88" s="50" t="s">
        <v>100</v>
      </c>
    </row>
    <row r="89" spans="1:5" x14ac:dyDescent="0.3">
      <c r="A89" s="164" t="s">
        <v>2</v>
      </c>
      <c r="B89" s="166">
        <v>17594</v>
      </c>
      <c r="C89" s="166">
        <v>17560</v>
      </c>
      <c r="D89" s="166">
        <v>7758.2499511599999</v>
      </c>
      <c r="E89" s="206">
        <v>44.209599835830403</v>
      </c>
    </row>
    <row r="90" spans="1:5" x14ac:dyDescent="0.3">
      <c r="A90" s="215" t="s">
        <v>152</v>
      </c>
      <c r="B90" s="216">
        <v>800</v>
      </c>
      <c r="C90" s="217">
        <v>800</v>
      </c>
      <c r="D90" s="216">
        <v>368</v>
      </c>
      <c r="E90" s="218">
        <v>46</v>
      </c>
    </row>
    <row r="91" spans="1:5" ht="28.8" x14ac:dyDescent="0.3">
      <c r="A91" s="165" t="s">
        <v>278</v>
      </c>
      <c r="B91" s="329">
        <v>800</v>
      </c>
      <c r="C91" s="395">
        <v>800</v>
      </c>
      <c r="D91" s="329">
        <v>368</v>
      </c>
      <c r="E91" s="401">
        <v>46</v>
      </c>
    </row>
    <row r="92" spans="1:5" x14ac:dyDescent="0.3">
      <c r="A92" s="215" t="s">
        <v>279</v>
      </c>
      <c r="B92" s="216">
        <v>16794</v>
      </c>
      <c r="C92" s="217">
        <v>16760</v>
      </c>
      <c r="D92" s="216">
        <v>7390.2499511599999</v>
      </c>
      <c r="E92" s="218">
        <v>44.094570114319808</v>
      </c>
    </row>
    <row r="93" spans="1:5" ht="28.8" x14ac:dyDescent="0.3">
      <c r="A93" s="165" t="s">
        <v>280</v>
      </c>
      <c r="B93" s="329">
        <v>4600</v>
      </c>
      <c r="C93" s="395">
        <v>4600</v>
      </c>
      <c r="D93" s="329">
        <v>2304.2199999999998</v>
      </c>
      <c r="E93" s="401">
        <v>50.091739130434803</v>
      </c>
    </row>
    <row r="94" spans="1:5" x14ac:dyDescent="0.3">
      <c r="A94" s="165" t="s">
        <v>281</v>
      </c>
      <c r="B94" s="329">
        <v>960</v>
      </c>
      <c r="C94" s="395">
        <v>960</v>
      </c>
      <c r="D94" s="329">
        <v>441.6</v>
      </c>
      <c r="E94" s="401">
        <v>46</v>
      </c>
    </row>
    <row r="95" spans="1:5" ht="28.8" x14ac:dyDescent="0.3">
      <c r="A95" s="165" t="s">
        <v>282</v>
      </c>
      <c r="B95" s="329">
        <v>300</v>
      </c>
      <c r="C95" s="395">
        <v>300</v>
      </c>
      <c r="D95" s="329">
        <v>163.80000000000001</v>
      </c>
      <c r="E95" s="401">
        <v>54.6</v>
      </c>
    </row>
    <row r="96" spans="1:5" ht="43.2" x14ac:dyDescent="0.3">
      <c r="A96" s="165" t="s">
        <v>283</v>
      </c>
      <c r="B96" s="329">
        <v>1500</v>
      </c>
      <c r="C96" s="395">
        <v>1500</v>
      </c>
      <c r="D96" s="329">
        <v>688.79995115999998</v>
      </c>
      <c r="E96" s="401">
        <v>45.919996744000002</v>
      </c>
    </row>
    <row r="97" spans="1:5" ht="28.8" x14ac:dyDescent="0.3">
      <c r="A97" s="165" t="s">
        <v>284</v>
      </c>
      <c r="B97" s="329">
        <v>1500</v>
      </c>
      <c r="C97" s="395">
        <v>1500</v>
      </c>
      <c r="D97" s="329">
        <v>540</v>
      </c>
      <c r="E97" s="401">
        <v>36</v>
      </c>
    </row>
    <row r="98" spans="1:5" ht="28.8" x14ac:dyDescent="0.3">
      <c r="A98" s="165" t="s">
        <v>285</v>
      </c>
      <c r="B98" s="329">
        <v>800</v>
      </c>
      <c r="C98" s="395">
        <v>800</v>
      </c>
      <c r="D98" s="329">
        <v>334.81</v>
      </c>
      <c r="E98" s="401">
        <v>41.85125</v>
      </c>
    </row>
    <row r="99" spans="1:5" ht="43.2" x14ac:dyDescent="0.3">
      <c r="A99" s="165" t="s">
        <v>289</v>
      </c>
      <c r="B99" s="329">
        <v>34</v>
      </c>
      <c r="C99" s="33"/>
      <c r="D99" s="709" t="s">
        <v>347</v>
      </c>
      <c r="E99" s="709" t="s">
        <v>347</v>
      </c>
    </row>
    <row r="100" spans="1:5" x14ac:dyDescent="0.3">
      <c r="A100" s="165" t="s">
        <v>286</v>
      </c>
      <c r="B100" s="329">
        <v>1100</v>
      </c>
      <c r="C100" s="395">
        <v>1100</v>
      </c>
      <c r="D100" s="329">
        <v>440</v>
      </c>
      <c r="E100" s="401">
        <v>40</v>
      </c>
    </row>
    <row r="101" spans="1:5" ht="28.8" x14ac:dyDescent="0.3">
      <c r="A101" s="165" t="s">
        <v>408</v>
      </c>
      <c r="B101" s="395">
        <v>2100</v>
      </c>
      <c r="C101" s="395">
        <v>2100</v>
      </c>
      <c r="D101" s="395">
        <v>869.42</v>
      </c>
      <c r="E101" s="401">
        <v>41.400952380952397</v>
      </c>
    </row>
    <row r="102" spans="1:5" ht="28.8" x14ac:dyDescent="0.3">
      <c r="A102" s="165" t="s">
        <v>288</v>
      </c>
      <c r="B102" s="395">
        <v>3900</v>
      </c>
      <c r="C102" s="395">
        <v>3900</v>
      </c>
      <c r="D102" s="395">
        <v>1607.6</v>
      </c>
      <c r="E102" s="401">
        <v>41.220512820512802</v>
      </c>
    </row>
    <row r="103" spans="1:5" x14ac:dyDescent="0.3">
      <c r="A103" s="189" t="s">
        <v>4</v>
      </c>
      <c r="B103" s="190" t="s">
        <v>347</v>
      </c>
      <c r="C103" s="190" t="s">
        <v>347</v>
      </c>
      <c r="D103" s="190" t="s">
        <v>347</v>
      </c>
      <c r="E103" s="221" t="s">
        <v>347</v>
      </c>
    </row>
    <row r="104" spans="1:5" x14ac:dyDescent="0.3">
      <c r="A104" s="189" t="s">
        <v>128</v>
      </c>
      <c r="B104" s="219">
        <v>17594</v>
      </c>
      <c r="C104" s="219">
        <v>17560</v>
      </c>
      <c r="D104" s="219">
        <v>7758.2499511599999</v>
      </c>
      <c r="E104" s="220">
        <v>44.181377853986334</v>
      </c>
    </row>
    <row r="105" spans="1:5" s="45" customFormat="1" ht="39.6" customHeight="1" x14ac:dyDescent="0.25">
      <c r="A105" s="779" t="s">
        <v>351</v>
      </c>
      <c r="B105" s="779"/>
      <c r="C105" s="779"/>
      <c r="D105" s="779"/>
      <c r="E105" s="779"/>
    </row>
    <row r="106" spans="1:5" s="45" customFormat="1" ht="12" x14ac:dyDescent="0.25">
      <c r="A106" s="788" t="s">
        <v>156</v>
      </c>
      <c r="B106" s="788"/>
      <c r="C106" s="788"/>
      <c r="D106" s="788"/>
      <c r="E106" s="788"/>
    </row>
  </sheetData>
  <mergeCells count="16">
    <mergeCell ref="A85:D85"/>
    <mergeCell ref="A87:E87"/>
    <mergeCell ref="A105:E105"/>
    <mergeCell ref="A106:E106"/>
    <mergeCell ref="A44:A45"/>
    <mergeCell ref="A63:D63"/>
    <mergeCell ref="A64:D64"/>
    <mergeCell ref="A66:D66"/>
    <mergeCell ref="A67:A68"/>
    <mergeCell ref="A84:D84"/>
    <mergeCell ref="A43:D43"/>
    <mergeCell ref="A19:C19"/>
    <mergeCell ref="A22:D22"/>
    <mergeCell ref="A23:A24"/>
    <mergeCell ref="A40:D40"/>
    <mergeCell ref="A41:D41"/>
  </mergeCells>
  <pageMargins left="0.70866141732283472" right="0.70866141732283472" top="1.1417322834645669" bottom="0.74803149606299213" header="0.31496062992125984" footer="0.31496062992125984"/>
  <pageSetup paperSize="9" scale="60" fitToWidth="0" fitToHeight="0" orientation="portrait" horizont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rowBreaks count="1" manualBreakCount="1">
    <brk id="64" max="4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8BE08-523E-4067-8455-7613A6005440}">
  <sheetPr>
    <pageSetUpPr fitToPage="1"/>
  </sheetPr>
  <dimension ref="A1:E29"/>
  <sheetViews>
    <sheetView zoomScale="90" zoomScaleNormal="90" workbookViewId="0">
      <selection sqref="A1:XFD1048576"/>
    </sheetView>
  </sheetViews>
  <sheetFormatPr defaultColWidth="8.88671875" defaultRowHeight="14.4" x14ac:dyDescent="0.3"/>
  <cols>
    <col min="1" max="1" width="27.5546875" style="408" customWidth="1"/>
    <col min="2" max="5" width="22" style="408" customWidth="1"/>
    <col min="6" max="16384" width="8.88671875" style="408"/>
  </cols>
  <sheetData>
    <row r="1" spans="1:5" ht="19.95" customHeight="1" x14ac:dyDescent="0.3">
      <c r="A1" s="771" t="s">
        <v>416</v>
      </c>
      <c r="B1" s="771"/>
      <c r="C1" s="771"/>
      <c r="D1" s="771"/>
      <c r="E1" s="771"/>
    </row>
    <row r="2" spans="1:5" x14ac:dyDescent="0.3">
      <c r="A2" s="35" t="s">
        <v>0</v>
      </c>
      <c r="B2" s="393" t="s">
        <v>1</v>
      </c>
      <c r="C2" s="393" t="s">
        <v>2</v>
      </c>
      <c r="D2" s="41" t="s">
        <v>3</v>
      </c>
      <c r="E2" s="393" t="s">
        <v>4</v>
      </c>
    </row>
    <row r="3" spans="1:5" x14ac:dyDescent="0.3">
      <c r="A3" s="7"/>
      <c r="B3" s="7" t="s">
        <v>5</v>
      </c>
      <c r="C3" s="7" t="s">
        <v>6</v>
      </c>
      <c r="D3" s="42" t="s">
        <v>7</v>
      </c>
      <c r="E3" s="7" t="s">
        <v>8</v>
      </c>
    </row>
    <row r="4" spans="1:5" x14ac:dyDescent="0.3">
      <c r="A4" s="28" t="s">
        <v>9</v>
      </c>
      <c r="B4" s="29">
        <v>1268.8999999999999</v>
      </c>
      <c r="C4" s="29">
        <v>1268.8999999999999</v>
      </c>
      <c r="D4" s="29">
        <v>0</v>
      </c>
      <c r="E4" s="29">
        <v>0</v>
      </c>
    </row>
    <row r="5" spans="1:5" x14ac:dyDescent="0.3">
      <c r="A5" s="28" t="s">
        <v>11</v>
      </c>
      <c r="B5" s="29">
        <v>2854.489075214999</v>
      </c>
      <c r="C5" s="29">
        <v>2721.589075214999</v>
      </c>
      <c r="D5" s="29">
        <v>0</v>
      </c>
      <c r="E5" s="29">
        <v>132.9</v>
      </c>
    </row>
    <row r="6" spans="1:5" x14ac:dyDescent="0.3">
      <c r="A6" s="28" t="s">
        <v>13</v>
      </c>
      <c r="B6" s="29">
        <v>15736.699999999999</v>
      </c>
      <c r="C6" s="29">
        <v>14336.699999999999</v>
      </c>
      <c r="D6" s="29">
        <v>1212.5</v>
      </c>
      <c r="E6" s="29">
        <v>1400</v>
      </c>
    </row>
    <row r="7" spans="1:5" x14ac:dyDescent="0.3">
      <c r="A7" s="28" t="s">
        <v>15</v>
      </c>
      <c r="B7" s="29">
        <v>25041</v>
      </c>
      <c r="C7" s="29">
        <v>18161</v>
      </c>
      <c r="D7" s="29">
        <v>3094.9</v>
      </c>
      <c r="E7" s="29">
        <v>6880</v>
      </c>
    </row>
    <row r="8" spans="1:5" x14ac:dyDescent="0.3">
      <c r="A8" s="28" t="s">
        <v>17</v>
      </c>
      <c r="B8" s="29">
        <v>1200</v>
      </c>
      <c r="C8" s="29">
        <v>1200</v>
      </c>
      <c r="D8" s="29">
        <v>0</v>
      </c>
      <c r="E8" s="29">
        <v>0</v>
      </c>
    </row>
    <row r="9" spans="1:5" x14ac:dyDescent="0.3">
      <c r="A9" s="28" t="s">
        <v>19</v>
      </c>
      <c r="B9" s="29">
        <v>5730.24</v>
      </c>
      <c r="C9" s="29">
        <v>4275</v>
      </c>
      <c r="D9" s="29">
        <v>0</v>
      </c>
      <c r="E9" s="29">
        <v>1455.24</v>
      </c>
    </row>
    <row r="10" spans="1:5" x14ac:dyDescent="0.3">
      <c r="A10" s="28" t="s">
        <v>21</v>
      </c>
      <c r="B10" s="29">
        <v>2400.0000000000005</v>
      </c>
      <c r="C10" s="29">
        <v>2400.0000000000005</v>
      </c>
      <c r="D10" s="29">
        <v>0</v>
      </c>
      <c r="E10" s="29">
        <v>0</v>
      </c>
    </row>
    <row r="11" spans="1:5" x14ac:dyDescent="0.3">
      <c r="A11" s="28" t="s">
        <v>23</v>
      </c>
      <c r="B11" s="29">
        <v>39246.422050955407</v>
      </c>
      <c r="C11" s="29">
        <v>34682.812050955406</v>
      </c>
      <c r="D11" s="29">
        <v>11322.1</v>
      </c>
      <c r="E11" s="29">
        <v>4563.6099999999997</v>
      </c>
    </row>
    <row r="12" spans="1:5" x14ac:dyDescent="0.3">
      <c r="A12" s="28" t="s">
        <v>25</v>
      </c>
      <c r="B12" s="29">
        <v>4883.3</v>
      </c>
      <c r="C12" s="29">
        <v>3680</v>
      </c>
      <c r="D12" s="29">
        <v>360</v>
      </c>
      <c r="E12" s="29">
        <v>1203.3</v>
      </c>
    </row>
    <row r="13" spans="1:5" x14ac:dyDescent="0.3">
      <c r="A13" s="28" t="s">
        <v>27</v>
      </c>
      <c r="B13" s="29">
        <v>49461.732500810002</v>
      </c>
      <c r="C13" s="29">
        <v>39701.732500810002</v>
      </c>
      <c r="D13" s="29">
        <v>15031.21</v>
      </c>
      <c r="E13" s="29">
        <v>9760</v>
      </c>
    </row>
    <row r="14" spans="1:5" x14ac:dyDescent="0.3">
      <c r="A14" s="28" t="s">
        <v>29</v>
      </c>
      <c r="B14" s="29">
        <v>17594</v>
      </c>
      <c r="C14" s="29">
        <v>17594</v>
      </c>
      <c r="D14" s="29">
        <v>5509.97</v>
      </c>
      <c r="E14" s="29">
        <v>0</v>
      </c>
    </row>
    <row r="15" spans="1:5" x14ac:dyDescent="0.3">
      <c r="A15" s="28" t="s">
        <v>31</v>
      </c>
      <c r="B15" s="29">
        <v>12232</v>
      </c>
      <c r="C15" s="29">
        <v>11732</v>
      </c>
      <c r="D15" s="29">
        <v>1380</v>
      </c>
      <c r="E15" s="29">
        <v>500</v>
      </c>
    </row>
    <row r="16" spans="1:5" x14ac:dyDescent="0.3">
      <c r="A16" s="28" t="s">
        <v>33</v>
      </c>
      <c r="B16" s="29">
        <v>7250.1</v>
      </c>
      <c r="C16" s="29">
        <v>7250.1</v>
      </c>
      <c r="D16" s="29">
        <v>400</v>
      </c>
      <c r="E16" s="29">
        <v>0</v>
      </c>
    </row>
    <row r="17" spans="1:5" x14ac:dyDescent="0.3">
      <c r="A17" s="28" t="s">
        <v>35</v>
      </c>
      <c r="B17" s="29">
        <v>12699.8</v>
      </c>
      <c r="C17" s="29">
        <v>12489.8</v>
      </c>
      <c r="D17" s="29">
        <v>9300</v>
      </c>
      <c r="E17" s="29">
        <v>210</v>
      </c>
    </row>
    <row r="18" spans="1:5" x14ac:dyDescent="0.3">
      <c r="A18" s="28" t="s">
        <v>37</v>
      </c>
      <c r="B18" s="29">
        <v>1695</v>
      </c>
      <c r="C18" s="29">
        <v>1345</v>
      </c>
      <c r="D18" s="29">
        <v>225</v>
      </c>
      <c r="E18" s="29">
        <v>350</v>
      </c>
    </row>
    <row r="19" spans="1:5" x14ac:dyDescent="0.3">
      <c r="A19" s="28" t="s">
        <v>39</v>
      </c>
      <c r="B19" s="29">
        <v>18012.951320209999</v>
      </c>
      <c r="C19" s="29">
        <v>15625.541320210001</v>
      </c>
      <c r="D19" s="29">
        <v>2982.7449999999999</v>
      </c>
      <c r="E19" s="29">
        <v>2387.41</v>
      </c>
    </row>
    <row r="20" spans="1:5" x14ac:dyDescent="0.3">
      <c r="A20" s="28" t="s">
        <v>41</v>
      </c>
      <c r="B20" s="29">
        <v>340</v>
      </c>
      <c r="C20" s="29">
        <v>340</v>
      </c>
      <c r="D20" s="29">
        <v>0</v>
      </c>
      <c r="E20" s="29">
        <v>0</v>
      </c>
    </row>
    <row r="21" spans="1:5" x14ac:dyDescent="0.3">
      <c r="A21" s="28" t="s">
        <v>43</v>
      </c>
      <c r="B21" s="29">
        <v>135</v>
      </c>
      <c r="C21" s="29">
        <v>135</v>
      </c>
      <c r="D21" s="29">
        <v>0</v>
      </c>
      <c r="E21" s="29">
        <v>0</v>
      </c>
    </row>
    <row r="22" spans="1:5" x14ac:dyDescent="0.3">
      <c r="A22" s="28" t="s">
        <v>45</v>
      </c>
      <c r="B22" s="29">
        <v>1200</v>
      </c>
      <c r="C22" s="29">
        <v>1200</v>
      </c>
      <c r="D22" s="29">
        <v>400</v>
      </c>
      <c r="E22" s="29">
        <v>0</v>
      </c>
    </row>
    <row r="23" spans="1:5" x14ac:dyDescent="0.3">
      <c r="A23" s="28" t="s">
        <v>47</v>
      </c>
      <c r="B23" s="29">
        <v>650</v>
      </c>
      <c r="C23" s="29">
        <v>650</v>
      </c>
      <c r="D23" s="29">
        <v>400</v>
      </c>
      <c r="E23" s="29">
        <v>0</v>
      </c>
    </row>
    <row r="24" spans="1:5" x14ac:dyDescent="0.3">
      <c r="A24" s="28" t="s">
        <v>49</v>
      </c>
      <c r="B24" s="29">
        <v>10</v>
      </c>
      <c r="C24" s="29">
        <v>10</v>
      </c>
      <c r="D24" s="29">
        <v>0</v>
      </c>
      <c r="E24" s="29">
        <v>0</v>
      </c>
    </row>
    <row r="25" spans="1:5" x14ac:dyDescent="0.3">
      <c r="A25" s="28" t="s">
        <v>51</v>
      </c>
      <c r="B25" s="29">
        <v>700</v>
      </c>
      <c r="C25" s="29">
        <v>700</v>
      </c>
      <c r="D25" s="29">
        <v>0</v>
      </c>
      <c r="E25" s="29">
        <v>0</v>
      </c>
    </row>
    <row r="26" spans="1:5" x14ac:dyDescent="0.3">
      <c r="A26" s="28" t="s">
        <v>53</v>
      </c>
      <c r="B26" s="29">
        <v>1780</v>
      </c>
      <c r="C26" s="29">
        <v>0</v>
      </c>
      <c r="D26" s="29">
        <v>0</v>
      </c>
      <c r="E26" s="29">
        <v>1780</v>
      </c>
    </row>
    <row r="27" spans="1:5" x14ac:dyDescent="0.3">
      <c r="A27" s="11" t="s">
        <v>1</v>
      </c>
      <c r="B27" s="383">
        <v>222121.63494719041</v>
      </c>
      <c r="C27" s="383">
        <v>191499.17494719039</v>
      </c>
      <c r="D27" s="383">
        <v>51618.425000000003</v>
      </c>
      <c r="E27" s="383">
        <v>30622.46</v>
      </c>
    </row>
    <row r="28" spans="1:5" ht="28.8" customHeight="1" x14ac:dyDescent="0.3">
      <c r="A28" s="769" t="s">
        <v>432</v>
      </c>
      <c r="B28" s="769"/>
      <c r="C28" s="769"/>
      <c r="D28" s="769"/>
      <c r="E28" s="769"/>
    </row>
    <row r="29" spans="1:5" x14ac:dyDescent="0.3">
      <c r="A29" s="770" t="s">
        <v>433</v>
      </c>
      <c r="B29" s="770"/>
      <c r="C29" s="770"/>
      <c r="D29" s="770"/>
      <c r="E29" s="770"/>
    </row>
  </sheetData>
  <mergeCells count="3">
    <mergeCell ref="A28:E28"/>
    <mergeCell ref="A29:E29"/>
    <mergeCell ref="A1:E1"/>
  </mergeCells>
  <conditionalFormatting sqref="B4:E27">
    <cfRule type="cellIs" dxfId="11" priority="1" operator="lessThan">
      <formula>#REF!</formula>
    </cfRule>
    <cfRule type="cellIs" dxfId="10" priority="2" operator="greaterThan">
      <formula>#REF!</formula>
    </cfRule>
  </conditionalFormatting>
  <pageMargins left="0.70866141732283472" right="0.70866141732283472" top="1.7322834645669292" bottom="0.74803149606299213" header="0.31496062992125984" footer="0.31496062992125984"/>
  <pageSetup paperSize="9" scale="75" orientation="portrait" horizont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71B6F-30E5-43BA-910F-8356930605A0}">
  <dimension ref="A1:E116"/>
  <sheetViews>
    <sheetView topLeftCell="A86" zoomScale="90" zoomScaleNormal="90" workbookViewId="0">
      <selection activeCell="A86" sqref="A1:XFD1048576"/>
    </sheetView>
  </sheetViews>
  <sheetFormatPr defaultColWidth="8.88671875" defaultRowHeight="14.4" x14ac:dyDescent="0.3"/>
  <cols>
    <col min="1" max="1" width="46.44140625" style="52" customWidth="1"/>
    <col min="2" max="2" width="21.21875" style="52" customWidth="1"/>
    <col min="3" max="3" width="22.5546875" style="52" customWidth="1"/>
    <col min="4" max="4" width="19" style="52" customWidth="1"/>
    <col min="5" max="5" width="12.44140625" style="113" customWidth="1"/>
    <col min="6" max="6" width="9.21875" style="52" bestFit="1" customWidth="1"/>
    <col min="7" max="16384" width="8.88671875" style="52"/>
  </cols>
  <sheetData>
    <row r="1" spans="1:3" x14ac:dyDescent="0.3">
      <c r="A1" s="51" t="s">
        <v>292</v>
      </c>
    </row>
    <row r="2" spans="1:3" x14ac:dyDescent="0.3">
      <c r="A2" s="53" t="s">
        <v>122</v>
      </c>
      <c r="B2" s="54" t="s">
        <v>1</v>
      </c>
      <c r="C2" s="54" t="s">
        <v>3</v>
      </c>
    </row>
    <row r="3" spans="1:3" x14ac:dyDescent="0.3">
      <c r="A3" s="102" t="s">
        <v>2</v>
      </c>
      <c r="B3" s="103">
        <v>11732</v>
      </c>
      <c r="C3" s="103">
        <v>1380</v>
      </c>
    </row>
    <row r="4" spans="1:3" x14ac:dyDescent="0.3">
      <c r="A4" s="104" t="s">
        <v>279</v>
      </c>
      <c r="B4" s="105">
        <v>2642</v>
      </c>
      <c r="C4" s="105"/>
    </row>
    <row r="5" spans="1:3" ht="28.8" x14ac:dyDescent="0.3">
      <c r="A5" s="106" t="s">
        <v>293</v>
      </c>
      <c r="B5" s="107">
        <v>250</v>
      </c>
      <c r="C5" s="107"/>
    </row>
    <row r="6" spans="1:3" ht="28.8" x14ac:dyDescent="0.3">
      <c r="A6" s="108" t="s">
        <v>294</v>
      </c>
      <c r="B6" s="109">
        <v>960</v>
      </c>
      <c r="C6" s="109"/>
    </row>
    <row r="7" spans="1:3" x14ac:dyDescent="0.3">
      <c r="A7" s="108" t="s">
        <v>295</v>
      </c>
      <c r="B7" s="109">
        <v>500</v>
      </c>
      <c r="C7" s="109"/>
    </row>
    <row r="8" spans="1:3" x14ac:dyDescent="0.3">
      <c r="A8" s="108" t="s">
        <v>296</v>
      </c>
      <c r="B8" s="109">
        <v>500</v>
      </c>
      <c r="C8" s="109"/>
    </row>
    <row r="9" spans="1:3" ht="43.2" x14ac:dyDescent="0.3">
      <c r="A9" s="110" t="s">
        <v>297</v>
      </c>
      <c r="B9" s="111">
        <v>432</v>
      </c>
      <c r="C9" s="111"/>
    </row>
    <row r="10" spans="1:3" x14ac:dyDescent="0.3">
      <c r="A10" s="112" t="s">
        <v>189</v>
      </c>
      <c r="B10" s="105">
        <v>9090</v>
      </c>
      <c r="C10" s="105">
        <v>1380</v>
      </c>
    </row>
    <row r="11" spans="1:3" ht="43.2" x14ac:dyDescent="0.3">
      <c r="A11" s="106" t="s">
        <v>298</v>
      </c>
      <c r="B11" s="107">
        <v>1800</v>
      </c>
      <c r="C11" s="107">
        <v>1380</v>
      </c>
    </row>
    <row r="12" spans="1:3" ht="28.8" x14ac:dyDescent="0.3">
      <c r="A12" s="108" t="s">
        <v>299</v>
      </c>
      <c r="B12" s="109">
        <v>600</v>
      </c>
      <c r="C12" s="109"/>
    </row>
    <row r="13" spans="1:3" ht="28.8" x14ac:dyDescent="0.3">
      <c r="A13" s="108" t="s">
        <v>300</v>
      </c>
      <c r="B13" s="109">
        <v>1610</v>
      </c>
      <c r="C13" s="109"/>
    </row>
    <row r="14" spans="1:3" ht="43.2" x14ac:dyDescent="0.3">
      <c r="A14" s="108" t="s">
        <v>301</v>
      </c>
      <c r="B14" s="109">
        <v>1600</v>
      </c>
      <c r="C14" s="109"/>
    </row>
    <row r="15" spans="1:3" ht="43.2" x14ac:dyDescent="0.3">
      <c r="A15" s="108" t="s">
        <v>302</v>
      </c>
      <c r="B15" s="109">
        <v>1300</v>
      </c>
      <c r="C15" s="109"/>
    </row>
    <row r="16" spans="1:3" ht="28.8" x14ac:dyDescent="0.3">
      <c r="A16" s="108" t="s">
        <v>303</v>
      </c>
      <c r="B16" s="109">
        <v>1580</v>
      </c>
      <c r="C16" s="109"/>
    </row>
    <row r="17" spans="1:5" ht="57.6" x14ac:dyDescent="0.3">
      <c r="A17" s="110" t="s">
        <v>304</v>
      </c>
      <c r="B17" s="111">
        <v>600</v>
      </c>
      <c r="C17" s="111"/>
    </row>
    <row r="18" spans="1:5" x14ac:dyDescent="0.3">
      <c r="A18" s="114" t="s">
        <v>4</v>
      </c>
      <c r="B18" s="103">
        <v>500</v>
      </c>
      <c r="C18" s="103"/>
    </row>
    <row r="19" spans="1:5" x14ac:dyDescent="0.3">
      <c r="A19" s="292" t="s">
        <v>395</v>
      </c>
      <c r="B19" s="293">
        <v>500</v>
      </c>
      <c r="C19" s="293"/>
    </row>
    <row r="20" spans="1:5" ht="28.8" x14ac:dyDescent="0.3">
      <c r="A20" s="108" t="s">
        <v>305</v>
      </c>
      <c r="B20" s="109">
        <v>500</v>
      </c>
      <c r="C20" s="109"/>
    </row>
    <row r="21" spans="1:5" x14ac:dyDescent="0.3">
      <c r="A21" s="102" t="s">
        <v>128</v>
      </c>
      <c r="B21" s="103">
        <v>12232</v>
      </c>
      <c r="C21" s="103">
        <v>1380</v>
      </c>
    </row>
    <row r="22" spans="1:5" s="57" customFormat="1" ht="23.4" customHeight="1" x14ac:dyDescent="0.25">
      <c r="A22" s="794" t="s">
        <v>358</v>
      </c>
      <c r="B22" s="794"/>
      <c r="C22" s="794"/>
      <c r="E22" s="115"/>
    </row>
    <row r="23" spans="1:5" s="57" customFormat="1" ht="12" x14ac:dyDescent="0.25">
      <c r="A23" s="58" t="s">
        <v>170</v>
      </c>
      <c r="E23" s="115"/>
    </row>
    <row r="25" spans="1:5" ht="27" customHeight="1" x14ac:dyDescent="0.3">
      <c r="A25" s="795" t="s">
        <v>377</v>
      </c>
      <c r="B25" s="795"/>
      <c r="C25" s="795"/>
      <c r="D25" s="795"/>
    </row>
    <row r="26" spans="1:5" x14ac:dyDescent="0.3">
      <c r="A26" s="811" t="s">
        <v>171</v>
      </c>
      <c r="B26" s="298" t="s">
        <v>1</v>
      </c>
      <c r="C26" s="298" t="s">
        <v>172</v>
      </c>
      <c r="D26" s="298" t="s">
        <v>100</v>
      </c>
    </row>
    <row r="27" spans="1:5" x14ac:dyDescent="0.3">
      <c r="A27" s="812"/>
      <c r="B27" s="299" t="s">
        <v>72</v>
      </c>
      <c r="C27" s="299" t="s">
        <v>6</v>
      </c>
      <c r="D27" s="299" t="s">
        <v>81</v>
      </c>
    </row>
    <row r="28" spans="1:5" x14ac:dyDescent="0.3">
      <c r="A28" s="300" t="s">
        <v>2</v>
      </c>
      <c r="B28" s="301">
        <v>11732</v>
      </c>
      <c r="C28" s="302"/>
      <c r="D28" s="303"/>
    </row>
    <row r="29" spans="1:5" x14ac:dyDescent="0.3">
      <c r="A29" s="304" t="s">
        <v>290</v>
      </c>
      <c r="B29" s="305">
        <v>11732</v>
      </c>
      <c r="C29" s="305">
        <v>4784.268</v>
      </c>
      <c r="D29" s="306">
        <v>40.779645414251618</v>
      </c>
    </row>
    <row r="30" spans="1:5" x14ac:dyDescent="0.3">
      <c r="A30" s="307" t="s">
        <v>63</v>
      </c>
      <c r="B30" s="308">
        <v>11732</v>
      </c>
      <c r="C30" s="308">
        <v>4784.268</v>
      </c>
      <c r="D30" s="309">
        <v>40.779645414251618</v>
      </c>
    </row>
    <row r="31" spans="1:5" x14ac:dyDescent="0.3">
      <c r="A31" s="310" t="s">
        <v>64</v>
      </c>
      <c r="B31" s="311" t="s">
        <v>347</v>
      </c>
      <c r="C31" s="311" t="s">
        <v>347</v>
      </c>
      <c r="D31" s="312" t="s">
        <v>347</v>
      </c>
    </row>
    <row r="32" spans="1:5" x14ac:dyDescent="0.3">
      <c r="A32" s="313" t="s">
        <v>56</v>
      </c>
      <c r="B32" s="314" t="s">
        <v>347</v>
      </c>
      <c r="C32" s="315"/>
      <c r="D32" s="316"/>
    </row>
    <row r="33" spans="1:5" x14ac:dyDescent="0.3">
      <c r="A33" s="300" t="s">
        <v>4</v>
      </c>
      <c r="B33" s="301">
        <v>500</v>
      </c>
      <c r="C33" s="302"/>
      <c r="D33" s="303"/>
    </row>
    <row r="34" spans="1:5" x14ac:dyDescent="0.3">
      <c r="A34" s="304" t="s">
        <v>291</v>
      </c>
      <c r="B34" s="305">
        <v>500</v>
      </c>
      <c r="C34" s="305">
        <v>200</v>
      </c>
      <c r="D34" s="306">
        <v>40</v>
      </c>
    </row>
    <row r="35" spans="1:5" x14ac:dyDescent="0.3">
      <c r="A35" s="307" t="s">
        <v>63</v>
      </c>
      <c r="B35" s="308">
        <v>500</v>
      </c>
      <c r="C35" s="308">
        <v>200</v>
      </c>
      <c r="D35" s="309">
        <v>40</v>
      </c>
    </row>
    <row r="36" spans="1:5" x14ac:dyDescent="0.3">
      <c r="A36" s="310" t="s">
        <v>64</v>
      </c>
      <c r="B36" s="311" t="s">
        <v>347</v>
      </c>
      <c r="C36" s="311" t="s">
        <v>347</v>
      </c>
      <c r="D36" s="312" t="s">
        <v>347</v>
      </c>
    </row>
    <row r="37" spans="1:5" x14ac:dyDescent="0.3">
      <c r="A37" s="313" t="s">
        <v>56</v>
      </c>
      <c r="B37" s="314" t="s">
        <v>347</v>
      </c>
      <c r="C37" s="315"/>
      <c r="D37" s="316"/>
    </row>
    <row r="38" spans="1:5" x14ac:dyDescent="0.3">
      <c r="A38" s="300" t="s">
        <v>128</v>
      </c>
      <c r="B38" s="301">
        <v>12232</v>
      </c>
      <c r="C38" s="302"/>
      <c r="D38" s="303"/>
    </row>
    <row r="39" spans="1:5" x14ac:dyDescent="0.3">
      <c r="A39" s="304" t="s">
        <v>291</v>
      </c>
      <c r="B39" s="305">
        <v>12232</v>
      </c>
      <c r="C39" s="305">
        <v>4984.268</v>
      </c>
      <c r="D39" s="306">
        <v>40.747776324395026</v>
      </c>
    </row>
    <row r="40" spans="1:5" x14ac:dyDescent="0.3">
      <c r="A40" s="307" t="s">
        <v>63</v>
      </c>
      <c r="B40" s="308">
        <v>12232</v>
      </c>
      <c r="C40" s="308">
        <v>4984.268</v>
      </c>
      <c r="D40" s="309">
        <v>40.747776324395026</v>
      </c>
    </row>
    <row r="41" spans="1:5" x14ac:dyDescent="0.3">
      <c r="A41" s="310" t="s">
        <v>64</v>
      </c>
      <c r="B41" s="311" t="s">
        <v>347</v>
      </c>
      <c r="C41" s="311" t="s">
        <v>347</v>
      </c>
      <c r="D41" s="312" t="s">
        <v>347</v>
      </c>
    </row>
    <row r="42" spans="1:5" x14ac:dyDescent="0.3">
      <c r="A42" s="313" t="s">
        <v>56</v>
      </c>
      <c r="B42" s="314" t="s">
        <v>347</v>
      </c>
      <c r="C42" s="315"/>
      <c r="D42" s="316"/>
    </row>
    <row r="43" spans="1:5" s="57" customFormat="1" ht="37.799999999999997" customHeight="1" x14ac:dyDescent="0.25">
      <c r="A43" s="794" t="s">
        <v>359</v>
      </c>
      <c r="B43" s="794"/>
      <c r="C43" s="794"/>
      <c r="D43" s="794"/>
      <c r="E43" s="115"/>
    </row>
    <row r="44" spans="1:5" s="57" customFormat="1" ht="12" x14ac:dyDescent="0.25">
      <c r="A44" s="798" t="s">
        <v>177</v>
      </c>
      <c r="B44" s="798"/>
      <c r="C44" s="798"/>
      <c r="D44" s="798"/>
      <c r="E44" s="115"/>
    </row>
    <row r="46" spans="1:5" ht="29.4" customHeight="1" x14ac:dyDescent="0.3">
      <c r="A46" s="793" t="s">
        <v>378</v>
      </c>
      <c r="B46" s="793"/>
      <c r="C46" s="793"/>
      <c r="D46" s="793"/>
    </row>
    <row r="47" spans="1:5" x14ac:dyDescent="0.3">
      <c r="A47" s="802" t="s">
        <v>135</v>
      </c>
      <c r="B47" s="317" t="s">
        <v>1</v>
      </c>
      <c r="C47" s="318" t="s">
        <v>136</v>
      </c>
      <c r="D47" s="318" t="s">
        <v>100</v>
      </c>
    </row>
    <row r="48" spans="1:5" x14ac:dyDescent="0.3">
      <c r="A48" s="802"/>
      <c r="B48" s="319" t="s">
        <v>72</v>
      </c>
      <c r="C48" s="319" t="s">
        <v>6</v>
      </c>
      <c r="D48" s="319" t="s">
        <v>81</v>
      </c>
    </row>
    <row r="49" spans="1:4" x14ac:dyDescent="0.3">
      <c r="A49" s="204" t="s">
        <v>349</v>
      </c>
      <c r="B49" s="205">
        <v>9070</v>
      </c>
      <c r="C49" s="205">
        <v>3719.4679999999998</v>
      </c>
      <c r="D49" s="206">
        <v>41.008467475192901</v>
      </c>
    </row>
    <row r="50" spans="1:4" x14ac:dyDescent="0.3">
      <c r="A50" s="222" t="s">
        <v>370</v>
      </c>
      <c r="B50" s="195">
        <v>8570</v>
      </c>
      <c r="C50" s="195">
        <v>3519.4679999999998</v>
      </c>
      <c r="D50" s="180">
        <v>41.0673045507585</v>
      </c>
    </row>
    <row r="51" spans="1:4" x14ac:dyDescent="0.3">
      <c r="A51" s="320" t="s">
        <v>396</v>
      </c>
      <c r="B51" s="290">
        <v>950</v>
      </c>
      <c r="C51" s="331">
        <v>380</v>
      </c>
      <c r="D51" s="228">
        <v>40</v>
      </c>
    </row>
    <row r="52" spans="1:4" ht="28.8" x14ac:dyDescent="0.3">
      <c r="A52" s="183" t="s">
        <v>294</v>
      </c>
      <c r="B52" s="394">
        <v>300</v>
      </c>
      <c r="C52" s="395">
        <v>120</v>
      </c>
      <c r="D52" s="321">
        <v>40</v>
      </c>
    </row>
    <row r="53" spans="1:4" x14ac:dyDescent="0.3">
      <c r="A53" s="183" t="s">
        <v>295</v>
      </c>
      <c r="B53" s="396">
        <v>500</v>
      </c>
      <c r="C53" s="397">
        <v>200</v>
      </c>
      <c r="D53" s="230">
        <v>40</v>
      </c>
    </row>
    <row r="54" spans="1:4" x14ac:dyDescent="0.3">
      <c r="A54" s="183" t="s">
        <v>296</v>
      </c>
      <c r="B54" s="396">
        <v>6</v>
      </c>
      <c r="C54" s="397">
        <v>2.4</v>
      </c>
      <c r="D54" s="230">
        <v>40</v>
      </c>
    </row>
    <row r="55" spans="1:4" ht="43.2" x14ac:dyDescent="0.3">
      <c r="A55" s="183" t="s">
        <v>297</v>
      </c>
      <c r="B55" s="396">
        <v>144</v>
      </c>
      <c r="C55" s="397">
        <v>57.6</v>
      </c>
      <c r="D55" s="230">
        <v>40</v>
      </c>
    </row>
    <row r="56" spans="1:4" x14ac:dyDescent="0.3">
      <c r="A56" s="320" t="s">
        <v>397</v>
      </c>
      <c r="B56" s="331">
        <v>7620</v>
      </c>
      <c r="C56" s="331">
        <v>3139.4679999999998</v>
      </c>
      <c r="D56" s="228">
        <v>41.2003674540682</v>
      </c>
    </row>
    <row r="57" spans="1:4" ht="43.2" x14ac:dyDescent="0.3">
      <c r="A57" s="183" t="s">
        <v>298</v>
      </c>
      <c r="B57" s="397">
        <v>1380</v>
      </c>
      <c r="C57" s="397">
        <v>506.2</v>
      </c>
      <c r="D57" s="230">
        <v>36.681159420289902</v>
      </c>
    </row>
    <row r="58" spans="1:4" ht="28.8" x14ac:dyDescent="0.3">
      <c r="A58" s="183" t="s">
        <v>300</v>
      </c>
      <c r="B58" s="397">
        <v>1610</v>
      </c>
      <c r="C58" s="397">
        <v>644</v>
      </c>
      <c r="D58" s="230">
        <v>40</v>
      </c>
    </row>
    <row r="59" spans="1:4" ht="43.2" x14ac:dyDescent="0.3">
      <c r="A59" s="183" t="s">
        <v>398</v>
      </c>
      <c r="B59" s="397">
        <v>1600</v>
      </c>
      <c r="C59" s="397">
        <v>675.904</v>
      </c>
      <c r="D59" s="230">
        <v>42.244</v>
      </c>
    </row>
    <row r="60" spans="1:4" ht="43.2" x14ac:dyDescent="0.3">
      <c r="A60" s="183" t="s">
        <v>394</v>
      </c>
      <c r="B60" s="397">
        <v>1300</v>
      </c>
      <c r="C60" s="397">
        <v>556.38</v>
      </c>
      <c r="D60" s="230">
        <v>42.798461538461503</v>
      </c>
    </row>
    <row r="61" spans="1:4" ht="28.8" x14ac:dyDescent="0.3">
      <c r="A61" s="183" t="s">
        <v>303</v>
      </c>
      <c r="B61" s="397">
        <v>1580</v>
      </c>
      <c r="C61" s="397">
        <v>696.98400000000004</v>
      </c>
      <c r="D61" s="230">
        <v>44.112911392405103</v>
      </c>
    </row>
    <row r="62" spans="1:4" ht="57.6" x14ac:dyDescent="0.3">
      <c r="A62" s="183" t="s">
        <v>304</v>
      </c>
      <c r="B62" s="397">
        <v>150</v>
      </c>
      <c r="C62" s="397">
        <v>60</v>
      </c>
      <c r="D62" s="230">
        <v>40</v>
      </c>
    </row>
    <row r="63" spans="1:4" x14ac:dyDescent="0.3">
      <c r="A63" s="189" t="s">
        <v>382</v>
      </c>
      <c r="B63" s="332">
        <v>500</v>
      </c>
      <c r="C63" s="333">
        <v>200</v>
      </c>
      <c r="D63" s="206">
        <v>40</v>
      </c>
    </row>
    <row r="64" spans="1:4" x14ac:dyDescent="0.3">
      <c r="A64" s="320" t="s">
        <v>399</v>
      </c>
      <c r="B64" s="290">
        <v>500</v>
      </c>
      <c r="C64" s="331">
        <v>200</v>
      </c>
      <c r="D64" s="288">
        <v>40</v>
      </c>
    </row>
    <row r="65" spans="1:5" ht="28.8" x14ac:dyDescent="0.3">
      <c r="A65" s="183" t="s">
        <v>305</v>
      </c>
      <c r="B65" s="334">
        <v>500</v>
      </c>
      <c r="C65" s="335">
        <v>200</v>
      </c>
      <c r="D65" s="336">
        <v>40</v>
      </c>
    </row>
    <row r="66" spans="1:5" x14ac:dyDescent="0.3">
      <c r="A66" s="222" t="s">
        <v>140</v>
      </c>
      <c r="B66" s="295" t="s">
        <v>347</v>
      </c>
      <c r="C66" s="295" t="s">
        <v>347</v>
      </c>
      <c r="D66" s="296" t="s">
        <v>347</v>
      </c>
    </row>
    <row r="67" spans="1:5" x14ac:dyDescent="0.3">
      <c r="A67" s="297" t="s">
        <v>383</v>
      </c>
      <c r="B67" s="295" t="s">
        <v>347</v>
      </c>
      <c r="C67" s="295" t="s">
        <v>347</v>
      </c>
      <c r="D67" s="295" t="s">
        <v>347</v>
      </c>
    </row>
    <row r="68" spans="1:5" x14ac:dyDescent="0.3">
      <c r="A68" s="297" t="s">
        <v>400</v>
      </c>
      <c r="B68" s="295" t="s">
        <v>347</v>
      </c>
      <c r="C68" s="295" t="s">
        <v>347</v>
      </c>
      <c r="D68" s="295" t="s">
        <v>347</v>
      </c>
    </row>
    <row r="69" spans="1:5" x14ac:dyDescent="0.3">
      <c r="A69" s="291" t="s">
        <v>128</v>
      </c>
      <c r="B69" s="205">
        <v>9070</v>
      </c>
      <c r="C69" s="205">
        <v>3719.4679999999998</v>
      </c>
      <c r="D69" s="206">
        <v>41.008467475192901</v>
      </c>
    </row>
    <row r="70" spans="1:5" s="57" customFormat="1" ht="48" customHeight="1" x14ac:dyDescent="0.25">
      <c r="A70" s="801" t="s">
        <v>429</v>
      </c>
      <c r="B70" s="801"/>
      <c r="C70" s="801"/>
      <c r="D70" s="801"/>
      <c r="E70" s="115"/>
    </row>
    <row r="71" spans="1:5" s="57" customFormat="1" ht="12" x14ac:dyDescent="0.25">
      <c r="A71" s="799" t="s">
        <v>178</v>
      </c>
      <c r="B71" s="799"/>
      <c r="C71" s="799"/>
      <c r="D71" s="799"/>
      <c r="E71" s="115"/>
    </row>
    <row r="72" spans="1:5" x14ac:dyDescent="0.3">
      <c r="A72" s="65"/>
      <c r="B72" s="65"/>
      <c r="C72" s="65"/>
      <c r="D72" s="65"/>
    </row>
    <row r="73" spans="1:5" ht="27" customHeight="1" x14ac:dyDescent="0.3">
      <c r="A73" s="793" t="s">
        <v>379</v>
      </c>
      <c r="B73" s="793"/>
      <c r="C73" s="793"/>
      <c r="D73" s="793"/>
    </row>
    <row r="74" spans="1:5" x14ac:dyDescent="0.3">
      <c r="A74" s="803" t="s">
        <v>135</v>
      </c>
      <c r="B74" s="324" t="s">
        <v>1</v>
      </c>
      <c r="C74" s="325" t="s">
        <v>136</v>
      </c>
      <c r="D74" s="325" t="s">
        <v>100</v>
      </c>
    </row>
    <row r="75" spans="1:5" x14ac:dyDescent="0.3">
      <c r="A75" s="804"/>
      <c r="B75" s="319" t="s">
        <v>72</v>
      </c>
      <c r="C75" s="319" t="s">
        <v>6</v>
      </c>
      <c r="D75" s="319" t="s">
        <v>81</v>
      </c>
    </row>
    <row r="76" spans="1:5" x14ac:dyDescent="0.3">
      <c r="A76" s="164" t="s">
        <v>137</v>
      </c>
      <c r="B76" s="166">
        <v>3162</v>
      </c>
      <c r="C76" s="166">
        <v>1264.8</v>
      </c>
      <c r="D76" s="167">
        <v>40</v>
      </c>
    </row>
    <row r="77" spans="1:5" x14ac:dyDescent="0.3">
      <c r="A77" s="214" t="s">
        <v>370</v>
      </c>
      <c r="B77" s="246">
        <v>3162</v>
      </c>
      <c r="C77" s="246">
        <v>1264.8</v>
      </c>
      <c r="D77" s="247">
        <v>40</v>
      </c>
    </row>
    <row r="78" spans="1:5" x14ac:dyDescent="0.3">
      <c r="A78" s="214" t="s">
        <v>396</v>
      </c>
      <c r="B78" s="246">
        <v>1692</v>
      </c>
      <c r="C78" s="246">
        <v>676.8</v>
      </c>
      <c r="D78" s="247">
        <v>40</v>
      </c>
    </row>
    <row r="79" spans="1:5" ht="28.8" x14ac:dyDescent="0.3">
      <c r="A79" s="183" t="s">
        <v>293</v>
      </c>
      <c r="B79" s="398">
        <v>250</v>
      </c>
      <c r="C79" s="398">
        <v>100</v>
      </c>
      <c r="D79" s="326">
        <v>40</v>
      </c>
    </row>
    <row r="80" spans="1:5" ht="28.8" x14ac:dyDescent="0.3">
      <c r="A80" s="183" t="s">
        <v>294</v>
      </c>
      <c r="B80" s="398">
        <v>660</v>
      </c>
      <c r="C80" s="398">
        <v>264</v>
      </c>
      <c r="D80" s="326">
        <v>40</v>
      </c>
    </row>
    <row r="81" spans="1:5" x14ac:dyDescent="0.3">
      <c r="A81" s="183" t="s">
        <v>296</v>
      </c>
      <c r="B81" s="398">
        <v>494</v>
      </c>
      <c r="C81" s="398">
        <v>197.6</v>
      </c>
      <c r="D81" s="326">
        <v>40</v>
      </c>
    </row>
    <row r="82" spans="1:5" ht="43.2" x14ac:dyDescent="0.3">
      <c r="A82" s="183" t="s">
        <v>297</v>
      </c>
      <c r="B82" s="398">
        <v>288</v>
      </c>
      <c r="C82" s="398">
        <v>115.2</v>
      </c>
      <c r="D82" s="326">
        <v>40</v>
      </c>
    </row>
    <row r="83" spans="1:5" x14ac:dyDescent="0.3">
      <c r="A83" s="327" t="s">
        <v>397</v>
      </c>
      <c r="B83" s="208">
        <v>1470</v>
      </c>
      <c r="C83" s="208">
        <v>588</v>
      </c>
      <c r="D83" s="328">
        <v>40</v>
      </c>
    </row>
    <row r="84" spans="1:5" ht="43.2" x14ac:dyDescent="0.3">
      <c r="A84" s="183" t="s">
        <v>298</v>
      </c>
      <c r="B84" s="398">
        <v>420</v>
      </c>
      <c r="C84" s="398">
        <v>168</v>
      </c>
      <c r="D84" s="326">
        <v>40</v>
      </c>
    </row>
    <row r="85" spans="1:5" ht="28.8" x14ac:dyDescent="0.3">
      <c r="A85" s="183" t="s">
        <v>299</v>
      </c>
      <c r="B85" s="399">
        <v>600</v>
      </c>
      <c r="C85" s="399">
        <v>240</v>
      </c>
      <c r="D85" s="400">
        <v>40</v>
      </c>
    </row>
    <row r="86" spans="1:5" ht="57.6" x14ac:dyDescent="0.3">
      <c r="A86" s="183" t="s">
        <v>304</v>
      </c>
      <c r="B86" s="399">
        <v>450</v>
      </c>
      <c r="C86" s="399">
        <v>180</v>
      </c>
      <c r="D86" s="400">
        <v>40</v>
      </c>
    </row>
    <row r="87" spans="1:5" x14ac:dyDescent="0.3">
      <c r="A87" s="297" t="s">
        <v>140</v>
      </c>
      <c r="B87" s="295" t="s">
        <v>347</v>
      </c>
      <c r="C87" s="295" t="s">
        <v>347</v>
      </c>
      <c r="D87" s="296" t="s">
        <v>347</v>
      </c>
    </row>
    <row r="88" spans="1:5" x14ac:dyDescent="0.3">
      <c r="A88" s="297" t="s">
        <v>383</v>
      </c>
      <c r="B88" s="295" t="s">
        <v>347</v>
      </c>
      <c r="C88" s="295" t="s">
        <v>347</v>
      </c>
      <c r="D88" s="295" t="s">
        <v>347</v>
      </c>
    </row>
    <row r="89" spans="1:5" x14ac:dyDescent="0.3">
      <c r="A89" s="297" t="s">
        <v>400</v>
      </c>
      <c r="B89" s="295" t="s">
        <v>347</v>
      </c>
      <c r="C89" s="295" t="s">
        <v>347</v>
      </c>
      <c r="D89" s="295" t="s">
        <v>347</v>
      </c>
    </row>
    <row r="90" spans="1:5" x14ac:dyDescent="0.3">
      <c r="A90" s="291" t="s">
        <v>128</v>
      </c>
      <c r="B90" s="166">
        <v>3162</v>
      </c>
      <c r="C90" s="166">
        <v>1264.8</v>
      </c>
      <c r="D90" s="167">
        <v>40</v>
      </c>
    </row>
    <row r="91" spans="1:5" ht="50.4" customHeight="1" x14ac:dyDescent="0.3">
      <c r="A91" s="801" t="s">
        <v>430</v>
      </c>
      <c r="B91" s="801"/>
      <c r="C91" s="801"/>
      <c r="D91" s="801"/>
    </row>
    <row r="92" spans="1:5" x14ac:dyDescent="0.3">
      <c r="A92" s="799" t="s">
        <v>178</v>
      </c>
      <c r="B92" s="799"/>
      <c r="C92" s="799"/>
      <c r="D92" s="799"/>
    </row>
    <row r="94" spans="1:5" ht="27" customHeight="1" x14ac:dyDescent="0.3">
      <c r="A94" s="800" t="s">
        <v>401</v>
      </c>
      <c r="B94" s="800"/>
      <c r="C94" s="800"/>
      <c r="D94" s="800"/>
      <c r="E94" s="800"/>
    </row>
    <row r="95" spans="1:5" ht="28.8" x14ac:dyDescent="0.3">
      <c r="A95" s="53" t="s">
        <v>122</v>
      </c>
      <c r="B95" s="54" t="s">
        <v>1</v>
      </c>
      <c r="C95" s="54" t="s">
        <v>180</v>
      </c>
      <c r="D95" s="54" t="s">
        <v>92</v>
      </c>
      <c r="E95" s="116" t="s">
        <v>100</v>
      </c>
    </row>
    <row r="96" spans="1:5" x14ac:dyDescent="0.3">
      <c r="A96" s="164" t="s">
        <v>2</v>
      </c>
      <c r="B96" s="166">
        <v>11732</v>
      </c>
      <c r="C96" s="166">
        <v>11732</v>
      </c>
      <c r="D96" s="166">
        <v>4784.268</v>
      </c>
      <c r="E96" s="206">
        <v>40.779645414251597</v>
      </c>
    </row>
    <row r="97" spans="1:5" x14ac:dyDescent="0.3">
      <c r="A97" s="215" t="s">
        <v>392</v>
      </c>
      <c r="B97" s="216">
        <v>2642</v>
      </c>
      <c r="C97" s="217">
        <v>2642</v>
      </c>
      <c r="D97" s="216">
        <v>1056.8</v>
      </c>
      <c r="E97" s="218">
        <v>40</v>
      </c>
    </row>
    <row r="98" spans="1:5" ht="28.8" x14ac:dyDescent="0.3">
      <c r="A98" s="183" t="s">
        <v>293</v>
      </c>
      <c r="B98" s="329">
        <v>250</v>
      </c>
      <c r="C98" s="395">
        <v>250</v>
      </c>
      <c r="D98" s="329">
        <v>100</v>
      </c>
      <c r="E98" s="401">
        <v>40</v>
      </c>
    </row>
    <row r="99" spans="1:5" ht="28.8" x14ac:dyDescent="0.3">
      <c r="A99" s="183" t="s">
        <v>294</v>
      </c>
      <c r="B99" s="329">
        <v>960</v>
      </c>
      <c r="C99" s="395">
        <v>960</v>
      </c>
      <c r="D99" s="329">
        <v>384</v>
      </c>
      <c r="E99" s="401">
        <v>40</v>
      </c>
    </row>
    <row r="100" spans="1:5" x14ac:dyDescent="0.3">
      <c r="A100" s="183" t="s">
        <v>295</v>
      </c>
      <c r="B100" s="329">
        <v>500</v>
      </c>
      <c r="C100" s="395">
        <v>500</v>
      </c>
      <c r="D100" s="329">
        <v>200</v>
      </c>
      <c r="E100" s="401">
        <v>40</v>
      </c>
    </row>
    <row r="101" spans="1:5" x14ac:dyDescent="0.3">
      <c r="A101" s="183" t="s">
        <v>296</v>
      </c>
      <c r="B101" s="329">
        <v>500</v>
      </c>
      <c r="C101" s="395">
        <v>500</v>
      </c>
      <c r="D101" s="329">
        <v>200</v>
      </c>
      <c r="E101" s="401">
        <v>40</v>
      </c>
    </row>
    <row r="102" spans="1:5" ht="43.2" x14ac:dyDescent="0.3">
      <c r="A102" s="183" t="s">
        <v>297</v>
      </c>
      <c r="B102" s="329">
        <v>432</v>
      </c>
      <c r="C102" s="395">
        <v>432</v>
      </c>
      <c r="D102" s="329">
        <v>172.8</v>
      </c>
      <c r="E102" s="401">
        <v>40</v>
      </c>
    </row>
    <row r="103" spans="1:5" x14ac:dyDescent="0.3">
      <c r="A103" s="215" t="s">
        <v>393</v>
      </c>
      <c r="B103" s="216">
        <v>9090</v>
      </c>
      <c r="C103" s="217">
        <v>9090</v>
      </c>
      <c r="D103" s="216">
        <v>3727.4679999999998</v>
      </c>
      <c r="E103" s="218">
        <v>41.006248624862501</v>
      </c>
    </row>
    <row r="104" spans="1:5" ht="43.2" x14ac:dyDescent="0.3">
      <c r="A104" s="183" t="s">
        <v>298</v>
      </c>
      <c r="B104" s="329">
        <v>1800</v>
      </c>
      <c r="C104" s="395">
        <v>1800</v>
      </c>
      <c r="D104" s="329">
        <v>674.2</v>
      </c>
      <c r="E104" s="401">
        <v>37.455555555555598</v>
      </c>
    </row>
    <row r="105" spans="1:5" ht="28.8" x14ac:dyDescent="0.3">
      <c r="A105" s="183" t="s">
        <v>299</v>
      </c>
      <c r="B105" s="329">
        <v>600</v>
      </c>
      <c r="C105" s="395">
        <v>600</v>
      </c>
      <c r="D105" s="329">
        <v>240</v>
      </c>
      <c r="E105" s="401">
        <v>40</v>
      </c>
    </row>
    <row r="106" spans="1:5" ht="28.8" x14ac:dyDescent="0.3">
      <c r="A106" s="183" t="s">
        <v>300</v>
      </c>
      <c r="B106" s="329">
        <v>1610</v>
      </c>
      <c r="C106" s="395">
        <v>1610</v>
      </c>
      <c r="D106" s="329">
        <v>644</v>
      </c>
      <c r="E106" s="401">
        <v>40</v>
      </c>
    </row>
    <row r="107" spans="1:5" ht="43.2" x14ac:dyDescent="0.3">
      <c r="A107" s="183" t="s">
        <v>301</v>
      </c>
      <c r="B107" s="329">
        <v>1600</v>
      </c>
      <c r="C107" s="395">
        <v>1600</v>
      </c>
      <c r="D107" s="329">
        <v>675.904</v>
      </c>
      <c r="E107" s="401">
        <v>42.244</v>
      </c>
    </row>
    <row r="108" spans="1:5" ht="43.2" x14ac:dyDescent="0.3">
      <c r="A108" s="183" t="s">
        <v>394</v>
      </c>
      <c r="B108" s="329">
        <v>1300</v>
      </c>
      <c r="C108" s="395">
        <v>1300</v>
      </c>
      <c r="D108" s="329">
        <v>556.38</v>
      </c>
      <c r="E108" s="401">
        <v>42.798461538461503</v>
      </c>
    </row>
    <row r="109" spans="1:5" ht="28.8" x14ac:dyDescent="0.3">
      <c r="A109" s="183" t="s">
        <v>303</v>
      </c>
      <c r="B109" s="329">
        <v>1580</v>
      </c>
      <c r="C109" s="395">
        <v>1580</v>
      </c>
      <c r="D109" s="329">
        <v>696.98400000000004</v>
      </c>
      <c r="E109" s="401">
        <v>44.112911392405103</v>
      </c>
    </row>
    <row r="110" spans="1:5" ht="57.6" x14ac:dyDescent="0.3">
      <c r="A110" s="183" t="s">
        <v>304</v>
      </c>
      <c r="B110" s="330">
        <v>600</v>
      </c>
      <c r="C110" s="402">
        <v>600</v>
      </c>
      <c r="D110" s="330">
        <v>240</v>
      </c>
      <c r="E110" s="323">
        <v>40</v>
      </c>
    </row>
    <row r="111" spans="1:5" x14ac:dyDescent="0.3">
      <c r="A111" s="291" t="s">
        <v>277</v>
      </c>
      <c r="B111" s="219">
        <v>500</v>
      </c>
      <c r="C111" s="219">
        <v>500</v>
      </c>
      <c r="D111" s="219">
        <v>200</v>
      </c>
      <c r="E111" s="220">
        <v>40</v>
      </c>
    </row>
    <row r="112" spans="1:5" x14ac:dyDescent="0.3">
      <c r="A112" s="292" t="s">
        <v>395</v>
      </c>
      <c r="B112" s="293">
        <v>500</v>
      </c>
      <c r="C112" s="293">
        <v>500</v>
      </c>
      <c r="D112" s="293">
        <v>200</v>
      </c>
      <c r="E112" s="294">
        <v>40</v>
      </c>
    </row>
    <row r="113" spans="1:5" ht="28.8" x14ac:dyDescent="0.3">
      <c r="A113" s="183" t="s">
        <v>305</v>
      </c>
      <c r="B113" s="322">
        <v>500</v>
      </c>
      <c r="C113" s="322">
        <v>500</v>
      </c>
      <c r="D113" s="322">
        <v>200</v>
      </c>
      <c r="E113" s="323">
        <v>40</v>
      </c>
    </row>
    <row r="114" spans="1:5" s="57" customFormat="1" x14ac:dyDescent="0.3">
      <c r="A114" s="291" t="s">
        <v>128</v>
      </c>
      <c r="B114" s="219">
        <v>12232</v>
      </c>
      <c r="C114" s="219">
        <v>12232</v>
      </c>
      <c r="D114" s="219">
        <v>4984.268</v>
      </c>
      <c r="E114" s="220">
        <v>40.747776324394998</v>
      </c>
    </row>
    <row r="115" spans="1:5" s="57" customFormat="1" ht="12" x14ac:dyDescent="0.25">
      <c r="A115" s="779" t="s">
        <v>351</v>
      </c>
      <c r="B115" s="779"/>
      <c r="C115" s="779"/>
      <c r="D115" s="779"/>
      <c r="E115" s="779"/>
    </row>
    <row r="116" spans="1:5" x14ac:dyDescent="0.3">
      <c r="A116" s="788" t="s">
        <v>156</v>
      </c>
      <c r="B116" s="788"/>
      <c r="C116" s="788"/>
      <c r="D116" s="788"/>
      <c r="E116" s="788"/>
    </row>
  </sheetData>
  <mergeCells count="16">
    <mergeCell ref="A116:E116"/>
    <mergeCell ref="A46:D46"/>
    <mergeCell ref="A22:C22"/>
    <mergeCell ref="A25:D25"/>
    <mergeCell ref="A26:A27"/>
    <mergeCell ref="A43:D43"/>
    <mergeCell ref="A44:D44"/>
    <mergeCell ref="A92:D92"/>
    <mergeCell ref="A94:E94"/>
    <mergeCell ref="A115:E115"/>
    <mergeCell ref="A47:A48"/>
    <mergeCell ref="A70:D70"/>
    <mergeCell ref="A71:D71"/>
    <mergeCell ref="A73:D73"/>
    <mergeCell ref="A74:A75"/>
    <mergeCell ref="A91:D91"/>
  </mergeCells>
  <pageMargins left="0.70866141732283472" right="0.70866141732283472" top="1.1417322834645669" bottom="0.55118110236220474" header="0.31496062992125984" footer="0.31496062992125984"/>
  <pageSetup paperSize="9" scale="47" fitToHeight="2" orientation="portrait" horizont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rowBreaks count="1" manualBreakCount="1">
    <brk id="71" max="4" man="1"/>
  </rowBreak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4046C-1678-4450-B1E6-0B66498E4B7D}">
  <sheetPr>
    <pageSetUpPr fitToPage="1"/>
  </sheetPr>
  <dimension ref="A1:E93"/>
  <sheetViews>
    <sheetView topLeftCell="A77" zoomScale="90" zoomScaleNormal="90" workbookViewId="0">
      <selection activeCell="A58" sqref="A58:D58"/>
    </sheetView>
  </sheetViews>
  <sheetFormatPr defaultColWidth="8.88671875" defaultRowHeight="14.4" x14ac:dyDescent="0.3"/>
  <cols>
    <col min="1" max="1" width="46.44140625" style="408" customWidth="1"/>
    <col min="2" max="2" width="21.21875" style="408" customWidth="1"/>
    <col min="3" max="3" width="22.5546875" style="408" customWidth="1"/>
    <col min="4" max="4" width="19" style="408" customWidth="1"/>
    <col min="5" max="5" width="14.6640625" style="408" customWidth="1"/>
    <col min="6" max="16384" width="8.88671875" style="408"/>
  </cols>
  <sheetData>
    <row r="1" spans="1:3" x14ac:dyDescent="0.3">
      <c r="A1" s="43" t="s">
        <v>486</v>
      </c>
    </row>
    <row r="2" spans="1:3" x14ac:dyDescent="0.3">
      <c r="A2" s="99" t="s">
        <v>122</v>
      </c>
      <c r="B2" s="50" t="s">
        <v>1</v>
      </c>
      <c r="C2" s="50" t="s">
        <v>3</v>
      </c>
    </row>
    <row r="3" spans="1:3" x14ac:dyDescent="0.3">
      <c r="A3" s="68" t="s">
        <v>2</v>
      </c>
      <c r="B3" s="118">
        <v>7250.1</v>
      </c>
      <c r="C3" s="118">
        <v>400</v>
      </c>
    </row>
    <row r="4" spans="1:3" x14ac:dyDescent="0.3">
      <c r="A4" s="74" t="s">
        <v>194</v>
      </c>
      <c r="B4" s="710">
        <v>5600</v>
      </c>
      <c r="C4" s="710">
        <v>400</v>
      </c>
    </row>
    <row r="5" spans="1:3" x14ac:dyDescent="0.3">
      <c r="A5" s="711" t="s">
        <v>307</v>
      </c>
      <c r="B5" s="77">
        <v>4400</v>
      </c>
      <c r="C5" s="77"/>
    </row>
    <row r="6" spans="1:3" x14ac:dyDescent="0.3">
      <c r="A6" s="712" t="s">
        <v>308</v>
      </c>
      <c r="B6" s="79">
        <v>600</v>
      </c>
      <c r="C6" s="79">
        <v>400</v>
      </c>
    </row>
    <row r="7" spans="1:3" x14ac:dyDescent="0.3">
      <c r="A7" s="713" t="s">
        <v>309</v>
      </c>
      <c r="B7" s="81">
        <v>600</v>
      </c>
      <c r="C7" s="81"/>
    </row>
    <row r="8" spans="1:3" x14ac:dyDescent="0.3">
      <c r="A8" s="559" t="s">
        <v>154</v>
      </c>
      <c r="B8" s="75">
        <v>1650.1</v>
      </c>
      <c r="C8" s="75"/>
    </row>
    <row r="9" spans="1:3" x14ac:dyDescent="0.3">
      <c r="A9" s="711" t="s">
        <v>310</v>
      </c>
      <c r="B9" s="77">
        <v>500.1</v>
      </c>
      <c r="C9" s="77"/>
    </row>
    <row r="10" spans="1:3" x14ac:dyDescent="0.3">
      <c r="A10" s="714" t="s">
        <v>311</v>
      </c>
      <c r="B10" s="79">
        <v>500</v>
      </c>
      <c r="C10" s="79"/>
    </row>
    <row r="11" spans="1:3" ht="15.6" customHeight="1" x14ac:dyDescent="0.3">
      <c r="A11" s="714" t="s">
        <v>312</v>
      </c>
      <c r="B11" s="79">
        <v>450</v>
      </c>
      <c r="C11" s="79"/>
    </row>
    <row r="12" spans="1:3" x14ac:dyDescent="0.3">
      <c r="A12" s="715" t="s">
        <v>313</v>
      </c>
      <c r="B12" s="81">
        <v>200</v>
      </c>
      <c r="C12" s="81"/>
    </row>
    <row r="13" spans="1:3" x14ac:dyDescent="0.3">
      <c r="A13" s="284" t="s">
        <v>4</v>
      </c>
      <c r="B13" s="73"/>
      <c r="C13" s="73"/>
    </row>
    <row r="14" spans="1:3" x14ac:dyDescent="0.3">
      <c r="A14" s="284" t="s">
        <v>128</v>
      </c>
      <c r="B14" s="73">
        <v>7250.1</v>
      </c>
      <c r="C14" s="73">
        <v>400</v>
      </c>
    </row>
    <row r="15" spans="1:3" s="45" customFormat="1" ht="23.4" customHeight="1" x14ac:dyDescent="0.25">
      <c r="A15" s="780" t="s">
        <v>354</v>
      </c>
      <c r="B15" s="780"/>
      <c r="C15" s="780"/>
    </row>
    <row r="16" spans="1:3" s="45" customFormat="1" ht="12" x14ac:dyDescent="0.25">
      <c r="A16" s="46" t="s">
        <v>129</v>
      </c>
    </row>
    <row r="18" spans="1:4" ht="27" customHeight="1" x14ac:dyDescent="0.3">
      <c r="A18" s="781" t="s">
        <v>487</v>
      </c>
      <c r="B18" s="781"/>
      <c r="C18" s="781"/>
      <c r="D18" s="781"/>
    </row>
    <row r="19" spans="1:4" x14ac:dyDescent="0.3">
      <c r="A19" s="807" t="s">
        <v>171</v>
      </c>
      <c r="B19" s="338" t="s">
        <v>1</v>
      </c>
      <c r="C19" s="338" t="s">
        <v>172</v>
      </c>
      <c r="D19" s="338" t="s">
        <v>100</v>
      </c>
    </row>
    <row r="20" spans="1:4" x14ac:dyDescent="0.3">
      <c r="A20" s="808"/>
      <c r="B20" s="706" t="s">
        <v>72</v>
      </c>
      <c r="C20" s="706" t="s">
        <v>6</v>
      </c>
      <c r="D20" s="706" t="s">
        <v>81</v>
      </c>
    </row>
    <row r="21" spans="1:4" x14ac:dyDescent="0.3">
      <c r="A21" s="716" t="s">
        <v>2</v>
      </c>
      <c r="B21" s="205">
        <v>7250</v>
      </c>
      <c r="C21" s="717"/>
      <c r="D21" s="718"/>
    </row>
    <row r="22" spans="1:4" x14ac:dyDescent="0.3">
      <c r="A22" s="716" t="s">
        <v>173</v>
      </c>
      <c r="B22" s="205">
        <v>7250</v>
      </c>
      <c r="C22" s="205">
        <v>2773</v>
      </c>
      <c r="D22" s="285">
        <v>38.200000000000003</v>
      </c>
    </row>
    <row r="23" spans="1:4" x14ac:dyDescent="0.3">
      <c r="A23" s="719" t="s">
        <v>174</v>
      </c>
      <c r="B23" s="236">
        <v>7250</v>
      </c>
      <c r="C23" s="236">
        <v>2773</v>
      </c>
      <c r="D23" s="229">
        <v>38.200000000000003</v>
      </c>
    </row>
    <row r="24" spans="1:4" x14ac:dyDescent="0.3">
      <c r="A24" s="719" t="s">
        <v>175</v>
      </c>
      <c r="B24" s="229" t="s">
        <v>388</v>
      </c>
      <c r="C24" s="229" t="s">
        <v>388</v>
      </c>
      <c r="D24" s="229" t="s">
        <v>388</v>
      </c>
    </row>
    <row r="25" spans="1:4" x14ac:dyDescent="0.3">
      <c r="A25" s="720" t="s">
        <v>176</v>
      </c>
      <c r="B25" s="227" t="s">
        <v>347</v>
      </c>
      <c r="C25" s="717"/>
      <c r="D25" s="718"/>
    </row>
    <row r="26" spans="1:4" x14ac:dyDescent="0.3">
      <c r="A26" s="716" t="s">
        <v>4</v>
      </c>
      <c r="B26" s="237" t="s">
        <v>347</v>
      </c>
      <c r="C26" s="717"/>
      <c r="D26" s="718"/>
    </row>
    <row r="27" spans="1:4" x14ac:dyDescent="0.3">
      <c r="A27" s="716" t="s">
        <v>173</v>
      </c>
      <c r="B27" s="237" t="s">
        <v>347</v>
      </c>
      <c r="C27" s="237" t="s">
        <v>347</v>
      </c>
      <c r="D27" s="234" t="s">
        <v>347</v>
      </c>
    </row>
    <row r="28" spans="1:4" x14ac:dyDescent="0.3">
      <c r="A28" s="719" t="s">
        <v>174</v>
      </c>
      <c r="B28" s="229" t="s">
        <v>347</v>
      </c>
      <c r="C28" s="396" t="s">
        <v>347</v>
      </c>
      <c r="D28" s="229" t="s">
        <v>347</v>
      </c>
    </row>
    <row r="29" spans="1:4" x14ac:dyDescent="0.3">
      <c r="A29" s="719" t="s">
        <v>175</v>
      </c>
      <c r="B29" s="229" t="s">
        <v>347</v>
      </c>
      <c r="C29" s="229" t="s">
        <v>347</v>
      </c>
      <c r="D29" s="229" t="s">
        <v>347</v>
      </c>
    </row>
    <row r="30" spans="1:4" x14ac:dyDescent="0.3">
      <c r="A30" s="720" t="s">
        <v>176</v>
      </c>
      <c r="B30" s="229" t="s">
        <v>347</v>
      </c>
      <c r="C30" s="717"/>
      <c r="D30" s="718"/>
    </row>
    <row r="31" spans="1:4" x14ac:dyDescent="0.3">
      <c r="A31" s="716" t="s">
        <v>128</v>
      </c>
      <c r="B31" s="205">
        <v>7250</v>
      </c>
      <c r="C31" s="717"/>
      <c r="D31" s="718"/>
    </row>
    <row r="32" spans="1:4" x14ac:dyDescent="0.3">
      <c r="A32" s="716" t="s">
        <v>173</v>
      </c>
      <c r="B32" s="205">
        <v>7250</v>
      </c>
      <c r="C32" s="205">
        <v>2773</v>
      </c>
      <c r="D32" s="285">
        <v>38.200000000000003</v>
      </c>
    </row>
    <row r="33" spans="1:4" x14ac:dyDescent="0.3">
      <c r="A33" s="719" t="s">
        <v>174</v>
      </c>
      <c r="B33" s="236">
        <v>7250</v>
      </c>
      <c r="C33" s="236">
        <v>2773</v>
      </c>
      <c r="D33" s="229">
        <v>38.200000000000003</v>
      </c>
    </row>
    <row r="34" spans="1:4" x14ac:dyDescent="0.3">
      <c r="A34" s="719" t="s">
        <v>175</v>
      </c>
      <c r="B34" s="229" t="s">
        <v>389</v>
      </c>
      <c r="C34" s="229" t="s">
        <v>389</v>
      </c>
      <c r="D34" s="229" t="s">
        <v>390</v>
      </c>
    </row>
    <row r="35" spans="1:4" x14ac:dyDescent="0.3">
      <c r="A35" s="720" t="s">
        <v>176</v>
      </c>
      <c r="B35" s="229" t="s">
        <v>389</v>
      </c>
      <c r="C35" s="286"/>
      <c r="D35" s="286"/>
    </row>
    <row r="36" spans="1:4" s="45" customFormat="1" ht="41.4" customHeight="1" x14ac:dyDescent="0.25">
      <c r="A36" s="780" t="s">
        <v>355</v>
      </c>
      <c r="B36" s="780"/>
      <c r="C36" s="780"/>
      <c r="D36" s="780"/>
    </row>
    <row r="37" spans="1:4" s="45" customFormat="1" ht="12" x14ac:dyDescent="0.25">
      <c r="A37" s="784" t="s">
        <v>134</v>
      </c>
      <c r="B37" s="784"/>
      <c r="C37" s="784"/>
      <c r="D37" s="784"/>
    </row>
    <row r="39" spans="1:4" ht="29.4" customHeight="1" x14ac:dyDescent="0.3">
      <c r="A39" s="785" t="s">
        <v>488</v>
      </c>
      <c r="B39" s="785"/>
      <c r="C39" s="785"/>
      <c r="D39" s="785"/>
    </row>
    <row r="40" spans="1:4" x14ac:dyDescent="0.3">
      <c r="A40" s="805" t="s">
        <v>135</v>
      </c>
      <c r="B40" s="339" t="s">
        <v>1</v>
      </c>
      <c r="C40" s="353" t="s">
        <v>136</v>
      </c>
      <c r="D40" s="353" t="s">
        <v>100</v>
      </c>
    </row>
    <row r="41" spans="1:4" x14ac:dyDescent="0.3">
      <c r="A41" s="805"/>
      <c r="B41" s="265" t="s">
        <v>72</v>
      </c>
      <c r="C41" s="265" t="s">
        <v>6</v>
      </c>
      <c r="D41" s="265" t="s">
        <v>81</v>
      </c>
    </row>
    <row r="42" spans="1:4" x14ac:dyDescent="0.3">
      <c r="A42" s="238" t="s">
        <v>137</v>
      </c>
      <c r="B42" s="166">
        <v>3050</v>
      </c>
      <c r="C42" s="166">
        <v>1227</v>
      </c>
      <c r="D42" s="167">
        <v>40.200000000000003</v>
      </c>
    </row>
    <row r="43" spans="1:4" x14ac:dyDescent="0.3">
      <c r="A43" s="243" t="s">
        <v>138</v>
      </c>
      <c r="B43" s="166">
        <v>3050</v>
      </c>
      <c r="C43" s="166">
        <v>1227</v>
      </c>
      <c r="D43" s="167">
        <v>40.200000000000003</v>
      </c>
    </row>
    <row r="44" spans="1:4" x14ac:dyDescent="0.3">
      <c r="A44" s="287" t="s">
        <v>194</v>
      </c>
      <c r="B44" s="235">
        <v>1400</v>
      </c>
      <c r="C44" s="227">
        <v>596</v>
      </c>
      <c r="D44" s="288">
        <v>42.6</v>
      </c>
    </row>
    <row r="45" spans="1:4" x14ac:dyDescent="0.3">
      <c r="A45" s="289" t="s">
        <v>307</v>
      </c>
      <c r="B45" s="229">
        <v>880</v>
      </c>
      <c r="C45" s="229">
        <v>391</v>
      </c>
      <c r="D45" s="497">
        <v>44.4</v>
      </c>
    </row>
    <row r="46" spans="1:4" x14ac:dyDescent="0.3">
      <c r="A46" s="289" t="s">
        <v>308</v>
      </c>
      <c r="B46" s="229">
        <v>400</v>
      </c>
      <c r="C46" s="229">
        <v>191</v>
      </c>
      <c r="D46" s="497">
        <v>47.8</v>
      </c>
    </row>
    <row r="47" spans="1:4" x14ac:dyDescent="0.3">
      <c r="A47" s="289" t="s">
        <v>309</v>
      </c>
      <c r="B47" s="229">
        <v>120</v>
      </c>
      <c r="C47" s="229">
        <v>14</v>
      </c>
      <c r="D47" s="497">
        <v>12</v>
      </c>
    </row>
    <row r="48" spans="1:4" x14ac:dyDescent="0.3">
      <c r="A48" s="287" t="s">
        <v>154</v>
      </c>
      <c r="B48" s="235">
        <v>1650</v>
      </c>
      <c r="C48" s="227">
        <v>630</v>
      </c>
      <c r="D48" s="288">
        <v>38.200000000000003</v>
      </c>
    </row>
    <row r="49" spans="1:4" x14ac:dyDescent="0.3">
      <c r="A49" s="289" t="s">
        <v>310</v>
      </c>
      <c r="B49" s="229">
        <v>500</v>
      </c>
      <c r="C49" s="229">
        <v>169</v>
      </c>
      <c r="D49" s="497">
        <v>33.799999999999997</v>
      </c>
    </row>
    <row r="50" spans="1:4" x14ac:dyDescent="0.3">
      <c r="A50" s="289" t="s">
        <v>311</v>
      </c>
      <c r="B50" s="229">
        <v>500</v>
      </c>
      <c r="C50" s="229">
        <v>171</v>
      </c>
      <c r="D50" s="497">
        <v>34.200000000000003</v>
      </c>
    </row>
    <row r="51" spans="1:4" x14ac:dyDescent="0.3">
      <c r="A51" s="289" t="s">
        <v>312</v>
      </c>
      <c r="B51" s="229">
        <v>450</v>
      </c>
      <c r="C51" s="229">
        <v>115</v>
      </c>
      <c r="D51" s="497">
        <v>25.6</v>
      </c>
    </row>
    <row r="52" spans="1:4" x14ac:dyDescent="0.3">
      <c r="A52" s="289" t="s">
        <v>391</v>
      </c>
      <c r="B52" s="229">
        <v>200</v>
      </c>
      <c r="C52" s="229">
        <v>175</v>
      </c>
      <c r="D52" s="497">
        <v>87.5</v>
      </c>
    </row>
    <row r="53" spans="1:4" x14ac:dyDescent="0.3">
      <c r="A53" s="243" t="s">
        <v>200</v>
      </c>
      <c r="B53" s="237" t="s">
        <v>347</v>
      </c>
      <c r="C53" s="237" t="s">
        <v>347</v>
      </c>
      <c r="D53" s="167" t="s">
        <v>347</v>
      </c>
    </row>
    <row r="54" spans="1:4" x14ac:dyDescent="0.3">
      <c r="A54" s="238" t="s">
        <v>140</v>
      </c>
      <c r="B54" s="237" t="s">
        <v>347</v>
      </c>
      <c r="C54" s="237" t="s">
        <v>347</v>
      </c>
      <c r="D54" s="167" t="s">
        <v>347</v>
      </c>
    </row>
    <row r="55" spans="1:4" x14ac:dyDescent="0.3">
      <c r="A55" s="243" t="s">
        <v>141</v>
      </c>
      <c r="B55" s="234" t="s">
        <v>347</v>
      </c>
      <c r="C55" s="234" t="s">
        <v>347</v>
      </c>
      <c r="D55" s="167" t="s">
        <v>347</v>
      </c>
    </row>
    <row r="56" spans="1:4" x14ac:dyDescent="0.3">
      <c r="A56" s="243" t="s">
        <v>142</v>
      </c>
      <c r="B56" s="237" t="s">
        <v>347</v>
      </c>
      <c r="C56" s="237" t="s">
        <v>347</v>
      </c>
      <c r="D56" s="167" t="s">
        <v>347</v>
      </c>
    </row>
    <row r="57" spans="1:4" x14ac:dyDescent="0.3">
      <c r="A57" s="238" t="s">
        <v>143</v>
      </c>
      <c r="B57" s="166">
        <v>3050</v>
      </c>
      <c r="C57" s="166">
        <v>1227</v>
      </c>
      <c r="D57" s="167">
        <v>40.200000000000003</v>
      </c>
    </row>
    <row r="58" spans="1:4" s="45" customFormat="1" ht="48" customHeight="1" x14ac:dyDescent="0.25">
      <c r="A58" s="779" t="s">
        <v>427</v>
      </c>
      <c r="B58" s="779"/>
      <c r="C58" s="779"/>
      <c r="D58" s="779"/>
    </row>
    <row r="59" spans="1:4" s="45" customFormat="1" ht="12" x14ac:dyDescent="0.25">
      <c r="A59" s="788" t="s">
        <v>144</v>
      </c>
      <c r="B59" s="788"/>
      <c r="C59" s="788"/>
      <c r="D59" s="788"/>
    </row>
    <row r="60" spans="1:4" x14ac:dyDescent="0.3">
      <c r="A60" s="708"/>
      <c r="B60" s="708"/>
      <c r="C60" s="708"/>
      <c r="D60" s="708"/>
    </row>
    <row r="61" spans="1:4" ht="27" customHeight="1" x14ac:dyDescent="0.3">
      <c r="A61" s="785" t="s">
        <v>489</v>
      </c>
      <c r="B61" s="785"/>
      <c r="C61" s="785"/>
      <c r="D61" s="785"/>
    </row>
    <row r="62" spans="1:4" x14ac:dyDescent="0.3">
      <c r="A62" s="809" t="s">
        <v>135</v>
      </c>
      <c r="B62" s="263" t="s">
        <v>1</v>
      </c>
      <c r="C62" s="264" t="s">
        <v>136</v>
      </c>
      <c r="D62" s="264" t="s">
        <v>100</v>
      </c>
    </row>
    <row r="63" spans="1:4" x14ac:dyDescent="0.3">
      <c r="A63" s="810"/>
      <c r="B63" s="265" t="s">
        <v>72</v>
      </c>
      <c r="C63" s="265" t="s">
        <v>6</v>
      </c>
      <c r="D63" s="265" t="s">
        <v>81</v>
      </c>
    </row>
    <row r="64" spans="1:4" x14ac:dyDescent="0.3">
      <c r="A64" s="238" t="s">
        <v>137</v>
      </c>
      <c r="B64" s="166">
        <v>4200</v>
      </c>
      <c r="C64" s="166">
        <v>1546</v>
      </c>
      <c r="D64" s="234">
        <v>36.799999999999997</v>
      </c>
    </row>
    <row r="65" spans="1:5" x14ac:dyDescent="0.3">
      <c r="A65" s="243" t="s">
        <v>138</v>
      </c>
      <c r="B65" s="166">
        <v>4200</v>
      </c>
      <c r="C65" s="166">
        <v>1546</v>
      </c>
      <c r="D65" s="234">
        <v>36.799999999999997</v>
      </c>
    </row>
    <row r="66" spans="1:5" x14ac:dyDescent="0.3">
      <c r="A66" s="287" t="s">
        <v>194</v>
      </c>
      <c r="B66" s="235">
        <v>4200</v>
      </c>
      <c r="C66" s="235">
        <v>1546</v>
      </c>
      <c r="D66" s="290">
        <v>36.799999999999997</v>
      </c>
    </row>
    <row r="67" spans="1:5" x14ac:dyDescent="0.3">
      <c r="A67" s="289" t="s">
        <v>307</v>
      </c>
      <c r="B67" s="236">
        <v>3520</v>
      </c>
      <c r="C67" s="236">
        <v>1408</v>
      </c>
      <c r="D67" s="497">
        <v>40</v>
      </c>
    </row>
    <row r="68" spans="1:5" x14ac:dyDescent="0.3">
      <c r="A68" s="289" t="s">
        <v>308</v>
      </c>
      <c r="B68" s="229">
        <v>200</v>
      </c>
      <c r="C68" s="229">
        <v>80</v>
      </c>
      <c r="D68" s="497">
        <v>40</v>
      </c>
    </row>
    <row r="69" spans="1:5" x14ac:dyDescent="0.3">
      <c r="A69" s="289" t="s">
        <v>309</v>
      </c>
      <c r="B69" s="229">
        <v>480</v>
      </c>
      <c r="C69" s="229">
        <v>58</v>
      </c>
      <c r="D69" s="497">
        <v>12</v>
      </c>
    </row>
    <row r="70" spans="1:5" x14ac:dyDescent="0.3">
      <c r="A70" s="243" t="s">
        <v>139</v>
      </c>
      <c r="B70" s="234" t="s">
        <v>347</v>
      </c>
      <c r="C70" s="234" t="s">
        <v>347</v>
      </c>
      <c r="D70" s="721"/>
    </row>
    <row r="71" spans="1:5" x14ac:dyDescent="0.3">
      <c r="A71" s="238" t="s">
        <v>140</v>
      </c>
      <c r="B71" s="234" t="s">
        <v>347</v>
      </c>
      <c r="C71" s="234" t="s">
        <v>347</v>
      </c>
      <c r="D71" s="721"/>
    </row>
    <row r="72" spans="1:5" x14ac:dyDescent="0.3">
      <c r="A72" s="243" t="s">
        <v>141</v>
      </c>
      <c r="B72" s="234" t="s">
        <v>347</v>
      </c>
      <c r="C72" s="234" t="s">
        <v>347</v>
      </c>
      <c r="D72" s="721"/>
    </row>
    <row r="73" spans="1:5" x14ac:dyDescent="0.3">
      <c r="A73" s="243" t="s">
        <v>142</v>
      </c>
      <c r="B73" s="234" t="s">
        <v>347</v>
      </c>
      <c r="C73" s="234" t="s">
        <v>347</v>
      </c>
      <c r="D73" s="721"/>
    </row>
    <row r="74" spans="1:5" x14ac:dyDescent="0.3">
      <c r="A74" s="238" t="s">
        <v>143</v>
      </c>
      <c r="B74" s="166">
        <v>4200</v>
      </c>
      <c r="C74" s="166">
        <v>1546</v>
      </c>
      <c r="D74" s="234">
        <v>36.799999999999997</v>
      </c>
    </row>
    <row r="75" spans="1:5" ht="54.6" customHeight="1" x14ac:dyDescent="0.3">
      <c r="A75" s="801" t="s">
        <v>430</v>
      </c>
      <c r="B75" s="801"/>
      <c r="C75" s="801"/>
      <c r="D75" s="801"/>
    </row>
    <row r="76" spans="1:5" x14ac:dyDescent="0.3">
      <c r="A76" s="788" t="s">
        <v>144</v>
      </c>
      <c r="B76" s="788"/>
      <c r="C76" s="788"/>
      <c r="D76" s="788"/>
    </row>
    <row r="78" spans="1:5" ht="27" customHeight="1" x14ac:dyDescent="0.3">
      <c r="A78" s="783" t="s">
        <v>490</v>
      </c>
      <c r="B78" s="783"/>
      <c r="C78" s="783"/>
      <c r="D78" s="783"/>
      <c r="E78" s="783"/>
    </row>
    <row r="79" spans="1:5" ht="28.8" x14ac:dyDescent="0.3">
      <c r="A79" s="99" t="s">
        <v>122</v>
      </c>
      <c r="B79" s="50" t="s">
        <v>1</v>
      </c>
      <c r="C79" s="50" t="s">
        <v>180</v>
      </c>
      <c r="D79" s="50" t="s">
        <v>92</v>
      </c>
      <c r="E79" s="50" t="s">
        <v>100</v>
      </c>
    </row>
    <row r="80" spans="1:5" x14ac:dyDescent="0.3">
      <c r="A80" s="68" t="s">
        <v>2</v>
      </c>
      <c r="B80" s="73">
        <v>7250</v>
      </c>
      <c r="C80" s="73">
        <v>7250</v>
      </c>
      <c r="D80" s="73">
        <v>2773</v>
      </c>
      <c r="E80" s="95">
        <v>38.248275862068965</v>
      </c>
    </row>
    <row r="81" spans="1:5" x14ac:dyDescent="0.3">
      <c r="A81" s="74" t="s">
        <v>194</v>
      </c>
      <c r="B81" s="75">
        <v>5600</v>
      </c>
      <c r="C81" s="75">
        <v>5600</v>
      </c>
      <c r="D81" s="75">
        <v>2142</v>
      </c>
      <c r="E81" s="698">
        <v>38.299999999999997</v>
      </c>
    </row>
    <row r="82" spans="1:5" ht="31.2" customHeight="1" x14ac:dyDescent="0.3">
      <c r="A82" s="472" t="s">
        <v>307</v>
      </c>
      <c r="B82" s="77">
        <v>4400</v>
      </c>
      <c r="C82" s="77">
        <v>4400</v>
      </c>
      <c r="D82" s="77">
        <v>1799</v>
      </c>
      <c r="E82" s="695">
        <v>40.9</v>
      </c>
    </row>
    <row r="83" spans="1:5" x14ac:dyDescent="0.3">
      <c r="A83" s="475" t="s">
        <v>308</v>
      </c>
      <c r="B83" s="79">
        <v>600</v>
      </c>
      <c r="C83" s="79">
        <v>600</v>
      </c>
      <c r="D83" s="79">
        <v>271</v>
      </c>
      <c r="E83" s="696">
        <v>45.2</v>
      </c>
    </row>
    <row r="84" spans="1:5" x14ac:dyDescent="0.3">
      <c r="A84" s="554" t="s">
        <v>309</v>
      </c>
      <c r="B84" s="81">
        <v>600</v>
      </c>
      <c r="C84" s="81">
        <v>600</v>
      </c>
      <c r="D84" s="81">
        <v>72</v>
      </c>
      <c r="E84" s="697">
        <v>12</v>
      </c>
    </row>
    <row r="85" spans="1:5" x14ac:dyDescent="0.3">
      <c r="A85" s="74" t="s">
        <v>154</v>
      </c>
      <c r="B85" s="75">
        <v>1650</v>
      </c>
      <c r="C85" s="75">
        <v>1650</v>
      </c>
      <c r="D85" s="75">
        <v>630</v>
      </c>
      <c r="E85" s="698">
        <v>38.200000000000003</v>
      </c>
    </row>
    <row r="86" spans="1:5" x14ac:dyDescent="0.3">
      <c r="A86" s="472" t="s">
        <v>310</v>
      </c>
      <c r="B86" s="77">
        <v>500</v>
      </c>
      <c r="C86" s="77">
        <v>500</v>
      </c>
      <c r="D86" s="77">
        <v>169</v>
      </c>
      <c r="E86" s="695">
        <v>33.799999999999997</v>
      </c>
    </row>
    <row r="87" spans="1:5" ht="28.8" customHeight="1" x14ac:dyDescent="0.3">
      <c r="A87" s="475" t="s">
        <v>311</v>
      </c>
      <c r="B87" s="79">
        <v>500</v>
      </c>
      <c r="C87" s="79">
        <v>500</v>
      </c>
      <c r="D87" s="79">
        <v>171</v>
      </c>
      <c r="E87" s="696">
        <v>34.200000000000003</v>
      </c>
    </row>
    <row r="88" spans="1:5" x14ac:dyDescent="0.3">
      <c r="A88" s="552" t="s">
        <v>312</v>
      </c>
      <c r="B88" s="79">
        <v>450</v>
      </c>
      <c r="C88" s="79">
        <v>450</v>
      </c>
      <c r="D88" s="79">
        <v>115</v>
      </c>
      <c r="E88" s="696">
        <v>25.6</v>
      </c>
    </row>
    <row r="89" spans="1:5" x14ac:dyDescent="0.3">
      <c r="A89" s="553" t="s">
        <v>313</v>
      </c>
      <c r="B89" s="81">
        <v>200</v>
      </c>
      <c r="C89" s="81">
        <v>200</v>
      </c>
      <c r="D89" s="81">
        <v>175</v>
      </c>
      <c r="E89" s="697">
        <v>87.5</v>
      </c>
    </row>
    <row r="90" spans="1:5" x14ac:dyDescent="0.3">
      <c r="A90" s="68" t="s">
        <v>4</v>
      </c>
      <c r="B90" s="73" t="s">
        <v>347</v>
      </c>
      <c r="C90" s="73" t="s">
        <v>347</v>
      </c>
      <c r="D90" s="73"/>
      <c r="E90" s="95" t="s">
        <v>347</v>
      </c>
    </row>
    <row r="91" spans="1:5" x14ac:dyDescent="0.3">
      <c r="A91" s="68" t="s">
        <v>128</v>
      </c>
      <c r="B91" s="73">
        <v>7250</v>
      </c>
      <c r="C91" s="73">
        <v>7250</v>
      </c>
      <c r="D91" s="73">
        <v>2773</v>
      </c>
      <c r="E91" s="95">
        <v>38.200000000000003</v>
      </c>
    </row>
    <row r="92" spans="1:5" s="45" customFormat="1" ht="28.8" customHeight="1" x14ac:dyDescent="0.25">
      <c r="A92" s="779" t="s">
        <v>351</v>
      </c>
      <c r="B92" s="779"/>
      <c r="C92" s="779"/>
      <c r="D92" s="779"/>
      <c r="E92" s="779"/>
    </row>
    <row r="93" spans="1:5" s="45" customFormat="1" ht="12" x14ac:dyDescent="0.25">
      <c r="A93" s="788" t="s">
        <v>156</v>
      </c>
      <c r="B93" s="788"/>
      <c r="C93" s="788"/>
      <c r="D93" s="788"/>
      <c r="E93" s="788"/>
    </row>
  </sheetData>
  <mergeCells count="16">
    <mergeCell ref="A76:D76"/>
    <mergeCell ref="A78:E78"/>
    <mergeCell ref="A92:E92"/>
    <mergeCell ref="A93:E93"/>
    <mergeCell ref="A40:A41"/>
    <mergeCell ref="A58:D58"/>
    <mergeCell ref="A59:D59"/>
    <mergeCell ref="A61:D61"/>
    <mergeCell ref="A62:A63"/>
    <mergeCell ref="A75:D75"/>
    <mergeCell ref="A39:D39"/>
    <mergeCell ref="A15:C15"/>
    <mergeCell ref="A18:D18"/>
    <mergeCell ref="A19:A20"/>
    <mergeCell ref="A36:D36"/>
    <mergeCell ref="A37:D37"/>
  </mergeCells>
  <pageMargins left="0.70866141732283472" right="0.70866141732283472" top="1.3385826771653544" bottom="0.74803149606299213" header="0.31496062992125984" footer="0.31496062992125984"/>
  <pageSetup paperSize="9" scale="70" fitToHeight="0" orientation="portrait" horizont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rowBreaks count="1" manualBreakCount="1">
    <brk id="59" max="4" man="1"/>
  </rowBreaks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D3C71-C7B1-4D43-A43A-45C3765FBE23}">
  <dimension ref="A1:E91"/>
  <sheetViews>
    <sheetView topLeftCell="A39" zoomScale="90" zoomScaleNormal="90" workbookViewId="0">
      <selection activeCell="A60" sqref="A60:D60"/>
    </sheetView>
  </sheetViews>
  <sheetFormatPr defaultColWidth="8.88671875" defaultRowHeight="14.4" x14ac:dyDescent="0.3"/>
  <cols>
    <col min="1" max="1" width="53.6640625" style="408" customWidth="1"/>
    <col min="2" max="2" width="13.77734375" style="408" customWidth="1"/>
    <col min="3" max="3" width="16.33203125" style="408" customWidth="1"/>
    <col min="4" max="4" width="16.109375" style="408" customWidth="1"/>
    <col min="5" max="5" width="15.77734375" style="408" customWidth="1"/>
    <col min="6" max="16384" width="8.88671875" style="408"/>
  </cols>
  <sheetData>
    <row r="1" spans="1:3" x14ac:dyDescent="0.3">
      <c r="A1" s="468" t="s">
        <v>491</v>
      </c>
      <c r="B1" s="43"/>
      <c r="C1" s="43"/>
    </row>
    <row r="2" spans="1:3" ht="28.8" x14ac:dyDescent="0.3">
      <c r="A2" s="337" t="s">
        <v>122</v>
      </c>
      <c r="B2" s="338" t="s">
        <v>1</v>
      </c>
      <c r="C2" s="338" t="s">
        <v>3</v>
      </c>
    </row>
    <row r="3" spans="1:3" x14ac:dyDescent="0.3">
      <c r="A3" s="92" t="s">
        <v>2</v>
      </c>
      <c r="B3" s="409">
        <v>12489.79</v>
      </c>
      <c r="C3" s="409">
        <v>9300</v>
      </c>
    </row>
    <row r="4" spans="1:3" x14ac:dyDescent="0.3">
      <c r="A4" s="74" t="s">
        <v>186</v>
      </c>
      <c r="B4" s="470">
        <v>424</v>
      </c>
      <c r="C4" s="470"/>
    </row>
    <row r="5" spans="1:3" x14ac:dyDescent="0.3">
      <c r="A5" s="472" t="s">
        <v>254</v>
      </c>
      <c r="B5" s="473">
        <v>424</v>
      </c>
      <c r="C5" s="473"/>
    </row>
    <row r="6" spans="1:3" x14ac:dyDescent="0.3">
      <c r="A6" s="74" t="s">
        <v>234</v>
      </c>
      <c r="B6" s="470">
        <v>6000</v>
      </c>
      <c r="C6" s="470">
        <v>6000</v>
      </c>
    </row>
    <row r="7" spans="1:3" ht="28.8" x14ac:dyDescent="0.3">
      <c r="A7" s="472" t="s">
        <v>314</v>
      </c>
      <c r="B7" s="473">
        <v>6000</v>
      </c>
      <c r="C7" s="473">
        <v>6000</v>
      </c>
    </row>
    <row r="8" spans="1:3" x14ac:dyDescent="0.3">
      <c r="A8" s="74" t="s">
        <v>154</v>
      </c>
      <c r="B8" s="470">
        <v>6065.79</v>
      </c>
      <c r="C8" s="470">
        <v>3300</v>
      </c>
    </row>
    <row r="9" spans="1:3" ht="28.8" x14ac:dyDescent="0.3">
      <c r="A9" s="472" t="s">
        <v>315</v>
      </c>
      <c r="B9" s="473">
        <v>3300</v>
      </c>
      <c r="C9" s="473">
        <v>3300</v>
      </c>
    </row>
    <row r="10" spans="1:3" x14ac:dyDescent="0.3">
      <c r="A10" s="554" t="s">
        <v>313</v>
      </c>
      <c r="B10" s="476">
        <v>2765.79</v>
      </c>
      <c r="C10" s="476"/>
    </row>
    <row r="11" spans="1:3" x14ac:dyDescent="0.3">
      <c r="A11" s="92" t="s">
        <v>4</v>
      </c>
      <c r="B11" s="409">
        <v>210</v>
      </c>
      <c r="C11" s="409">
        <v>0</v>
      </c>
    </row>
    <row r="12" spans="1:3" x14ac:dyDescent="0.3">
      <c r="A12" s="472" t="s">
        <v>313</v>
      </c>
      <c r="B12" s="473">
        <v>210</v>
      </c>
      <c r="C12" s="473"/>
    </row>
    <row r="13" spans="1:3" x14ac:dyDescent="0.3">
      <c r="A13" s="722" t="s">
        <v>128</v>
      </c>
      <c r="B13" s="409">
        <v>12699.79</v>
      </c>
      <c r="C13" s="409">
        <v>9300</v>
      </c>
    </row>
    <row r="14" spans="1:3" s="45" customFormat="1" ht="25.2" customHeight="1" x14ac:dyDescent="0.25">
      <c r="A14" s="780" t="s">
        <v>354</v>
      </c>
      <c r="B14" s="780"/>
      <c r="C14" s="780"/>
    </row>
    <row r="15" spans="1:3" s="45" customFormat="1" ht="12" x14ac:dyDescent="0.25">
      <c r="A15" s="46" t="s">
        <v>129</v>
      </c>
    </row>
    <row r="17" spans="1:5" ht="28.2" customHeight="1" x14ac:dyDescent="0.3">
      <c r="A17" s="781" t="s">
        <v>492</v>
      </c>
      <c r="B17" s="781"/>
      <c r="C17" s="781"/>
      <c r="D17" s="781"/>
    </row>
    <row r="18" spans="1:5" ht="28.8" x14ac:dyDescent="0.3">
      <c r="A18" s="782" t="s">
        <v>130</v>
      </c>
      <c r="B18" s="339" t="s">
        <v>1</v>
      </c>
      <c r="C18" s="339" t="s">
        <v>131</v>
      </c>
      <c r="D18" s="339" t="s">
        <v>100</v>
      </c>
    </row>
    <row r="19" spans="1:5" x14ac:dyDescent="0.3">
      <c r="A19" s="783"/>
      <c r="B19" s="340" t="s">
        <v>72</v>
      </c>
      <c r="C19" s="420" t="s">
        <v>6</v>
      </c>
      <c r="D19" s="420" t="s">
        <v>81</v>
      </c>
    </row>
    <row r="20" spans="1:5" x14ac:dyDescent="0.3">
      <c r="A20" s="254" t="s">
        <v>2</v>
      </c>
      <c r="B20" s="205">
        <v>12489.8</v>
      </c>
      <c r="C20" s="255"/>
      <c r="D20" s="255"/>
    </row>
    <row r="21" spans="1:5" x14ac:dyDescent="0.3">
      <c r="A21" s="254" t="s">
        <v>173</v>
      </c>
      <c r="B21" s="205">
        <v>12489.8</v>
      </c>
      <c r="C21" s="205">
        <v>5652.4793761861702</v>
      </c>
      <c r="D21" s="256">
        <v>45.256764529345311</v>
      </c>
    </row>
    <row r="22" spans="1:5" x14ac:dyDescent="0.3">
      <c r="A22" s="165" t="s">
        <v>174</v>
      </c>
      <c r="B22" s="236">
        <v>12489.8</v>
      </c>
      <c r="C22" s="236">
        <v>5652.4793761861702</v>
      </c>
      <c r="D22" s="257">
        <v>45.256764529345311</v>
      </c>
      <c r="E22" s="47"/>
    </row>
    <row r="23" spans="1:5" x14ac:dyDescent="0.3">
      <c r="A23" s="165" t="s">
        <v>175</v>
      </c>
      <c r="B23" s="258" t="s">
        <v>347</v>
      </c>
      <c r="C23" s="258" t="s">
        <v>347</v>
      </c>
      <c r="D23" s="258" t="s">
        <v>347</v>
      </c>
    </row>
    <row r="24" spans="1:5" x14ac:dyDescent="0.3">
      <c r="A24" s="259" t="s">
        <v>176</v>
      </c>
      <c r="B24" s="258" t="s">
        <v>347</v>
      </c>
      <c r="C24" s="255"/>
      <c r="D24" s="255"/>
    </row>
    <row r="25" spans="1:5" x14ac:dyDescent="0.3">
      <c r="A25" s="238" t="s">
        <v>4</v>
      </c>
      <c r="B25" s="205">
        <v>210</v>
      </c>
      <c r="C25" s="255"/>
      <c r="D25" s="255"/>
    </row>
    <row r="26" spans="1:5" x14ac:dyDescent="0.3">
      <c r="A26" s="254" t="s">
        <v>173</v>
      </c>
      <c r="B26" s="205">
        <v>210</v>
      </c>
      <c r="C26" s="205">
        <v>98.392051623831705</v>
      </c>
      <c r="D26" s="256">
        <v>46.853357916110333</v>
      </c>
    </row>
    <row r="27" spans="1:5" x14ac:dyDescent="0.3">
      <c r="A27" s="165" t="s">
        <v>174</v>
      </c>
      <c r="B27" s="236">
        <v>210</v>
      </c>
      <c r="C27" s="236">
        <v>98.392051623831705</v>
      </c>
      <c r="D27" s="257">
        <v>46.853357916110333</v>
      </c>
    </row>
    <row r="28" spans="1:5" x14ac:dyDescent="0.3">
      <c r="A28" s="165" t="s">
        <v>175</v>
      </c>
      <c r="B28" s="258" t="s">
        <v>347</v>
      </c>
      <c r="C28" s="258" t="s">
        <v>347</v>
      </c>
      <c r="D28" s="258" t="s">
        <v>347</v>
      </c>
    </row>
    <row r="29" spans="1:5" x14ac:dyDescent="0.3">
      <c r="A29" s="259" t="s">
        <v>176</v>
      </c>
      <c r="B29" s="258" t="s">
        <v>347</v>
      </c>
      <c r="C29" s="255"/>
      <c r="D29" s="255"/>
    </row>
    <row r="30" spans="1:5" x14ac:dyDescent="0.3">
      <c r="A30" s="238" t="s">
        <v>128</v>
      </c>
      <c r="B30" s="205">
        <v>12699.8</v>
      </c>
      <c r="C30" s="255"/>
      <c r="D30" s="255"/>
    </row>
    <row r="31" spans="1:5" x14ac:dyDescent="0.3">
      <c r="A31" s="254" t="s">
        <v>173</v>
      </c>
      <c r="B31" s="205">
        <v>12699.8</v>
      </c>
      <c r="C31" s="205">
        <v>5750.8714278100015</v>
      </c>
      <c r="D31" s="256">
        <v>45.283165308193844</v>
      </c>
    </row>
    <row r="32" spans="1:5" x14ac:dyDescent="0.3">
      <c r="A32" s="165" t="s">
        <v>174</v>
      </c>
      <c r="B32" s="236">
        <v>12699.8</v>
      </c>
      <c r="C32" s="236">
        <v>5750.8714278100015</v>
      </c>
      <c r="D32" s="257">
        <v>45.283165308193844</v>
      </c>
    </row>
    <row r="33" spans="1:4" x14ac:dyDescent="0.3">
      <c r="A33" s="165" t="s">
        <v>175</v>
      </c>
      <c r="B33" s="258" t="s">
        <v>347</v>
      </c>
      <c r="C33" s="258" t="s">
        <v>347</v>
      </c>
      <c r="D33" s="258" t="s">
        <v>347</v>
      </c>
    </row>
    <row r="34" spans="1:4" x14ac:dyDescent="0.3">
      <c r="A34" s="259" t="s">
        <v>176</v>
      </c>
      <c r="B34" s="258" t="s">
        <v>347</v>
      </c>
      <c r="C34" s="255"/>
      <c r="D34" s="255"/>
    </row>
    <row r="35" spans="1:4" s="45" customFormat="1" ht="39.6" customHeight="1" x14ac:dyDescent="0.25">
      <c r="A35" s="780" t="s">
        <v>355</v>
      </c>
      <c r="B35" s="780"/>
      <c r="C35" s="780"/>
      <c r="D35" s="780"/>
    </row>
    <row r="36" spans="1:4" s="45" customFormat="1" ht="12" x14ac:dyDescent="0.25">
      <c r="A36" s="784" t="s">
        <v>134</v>
      </c>
      <c r="B36" s="784"/>
      <c r="C36" s="784"/>
      <c r="D36" s="784"/>
    </row>
    <row r="37" spans="1:4" x14ac:dyDescent="0.3">
      <c r="A37" s="48"/>
      <c r="B37" s="48"/>
      <c r="C37" s="48"/>
      <c r="D37" s="48"/>
    </row>
    <row r="38" spans="1:4" ht="30.6" customHeight="1" x14ac:dyDescent="0.3">
      <c r="A38" s="813" t="s">
        <v>493</v>
      </c>
      <c r="B38" s="813"/>
      <c r="C38" s="813"/>
      <c r="D38" s="813"/>
    </row>
    <row r="39" spans="1:4" ht="28.8" x14ac:dyDescent="0.3">
      <c r="A39" s="786" t="s">
        <v>135</v>
      </c>
      <c r="B39" s="263" t="s">
        <v>1</v>
      </c>
      <c r="C39" s="264" t="s">
        <v>136</v>
      </c>
      <c r="D39" s="264" t="s">
        <v>100</v>
      </c>
    </row>
    <row r="40" spans="1:4" x14ac:dyDescent="0.3">
      <c r="A40" s="787"/>
      <c r="B40" s="265" t="s">
        <v>72</v>
      </c>
      <c r="C40" s="265" t="s">
        <v>6</v>
      </c>
      <c r="D40" s="265" t="s">
        <v>81</v>
      </c>
    </row>
    <row r="41" spans="1:4" x14ac:dyDescent="0.3">
      <c r="A41" s="266" t="s">
        <v>349</v>
      </c>
      <c r="B41" s="409">
        <v>12338.5</v>
      </c>
      <c r="C41" s="409">
        <v>5606.3514278100001</v>
      </c>
      <c r="D41" s="579">
        <v>45.437868685901897</v>
      </c>
    </row>
    <row r="42" spans="1:4" x14ac:dyDescent="0.3">
      <c r="A42" s="269" t="s">
        <v>138</v>
      </c>
      <c r="B42" s="409">
        <v>12128.5</v>
      </c>
      <c r="C42" s="409">
        <v>5507.9593761861697</v>
      </c>
      <c r="D42" s="579">
        <v>45.413360070793303</v>
      </c>
    </row>
    <row r="43" spans="1:4" x14ac:dyDescent="0.3">
      <c r="A43" s="270" t="s">
        <v>186</v>
      </c>
      <c r="B43" s="723">
        <v>62.7</v>
      </c>
      <c r="C43" s="723">
        <v>25.08</v>
      </c>
      <c r="D43" s="724">
        <v>40</v>
      </c>
    </row>
    <row r="44" spans="1:4" x14ac:dyDescent="0.3">
      <c r="A44" s="660" t="s">
        <v>254</v>
      </c>
      <c r="B44" s="473">
        <v>62.7</v>
      </c>
      <c r="C44" s="473">
        <v>25.08</v>
      </c>
      <c r="D44" s="506">
        <v>40</v>
      </c>
    </row>
    <row r="45" spans="1:4" x14ac:dyDescent="0.3">
      <c r="A45" s="270" t="s">
        <v>234</v>
      </c>
      <c r="B45" s="723">
        <v>6000</v>
      </c>
      <c r="C45" s="723">
        <v>2403.3000000000002</v>
      </c>
      <c r="D45" s="724">
        <v>40.055</v>
      </c>
    </row>
    <row r="46" spans="1:4" ht="28.8" x14ac:dyDescent="0.3">
      <c r="A46" s="660" t="s">
        <v>314</v>
      </c>
      <c r="B46" s="473">
        <v>6000</v>
      </c>
      <c r="C46" s="473">
        <v>2403.3000000000002</v>
      </c>
      <c r="D46" s="506">
        <v>40.055</v>
      </c>
    </row>
    <row r="47" spans="1:4" x14ac:dyDescent="0.3">
      <c r="A47" s="270" t="s">
        <v>154</v>
      </c>
      <c r="B47" s="723">
        <v>6065.8</v>
      </c>
      <c r="C47" s="723">
        <v>3079.5793761861701</v>
      </c>
      <c r="D47" s="724">
        <v>50.769550202548203</v>
      </c>
    </row>
    <row r="48" spans="1:4" ht="28.8" x14ac:dyDescent="0.3">
      <c r="A48" s="660" t="s">
        <v>315</v>
      </c>
      <c r="B48" s="473">
        <v>3300</v>
      </c>
      <c r="C48" s="473">
        <v>1802.3550218099999</v>
      </c>
      <c r="D48" s="506">
        <v>54.616818842727298</v>
      </c>
    </row>
    <row r="49" spans="1:4" x14ac:dyDescent="0.3">
      <c r="A49" s="725" t="s">
        <v>313</v>
      </c>
      <c r="B49" s="473">
        <v>2765.8</v>
      </c>
      <c r="C49" s="473">
        <v>1277.2243543761699</v>
      </c>
      <c r="D49" s="506">
        <v>46.179201474299298</v>
      </c>
    </row>
    <row r="50" spans="1:4" x14ac:dyDescent="0.3">
      <c r="A50" s="269" t="s">
        <v>139</v>
      </c>
      <c r="B50" s="409">
        <v>210</v>
      </c>
      <c r="C50" s="409">
        <v>98.392051623831705</v>
      </c>
      <c r="D50" s="579">
        <v>46.853357916110298</v>
      </c>
    </row>
    <row r="51" spans="1:4" x14ac:dyDescent="0.3">
      <c r="A51" s="270" t="s">
        <v>154</v>
      </c>
      <c r="B51" s="723">
        <v>210</v>
      </c>
      <c r="C51" s="723">
        <v>98.392051623831705</v>
      </c>
      <c r="D51" s="724">
        <v>46.853357916110298</v>
      </c>
    </row>
    <row r="52" spans="1:4" x14ac:dyDescent="0.3">
      <c r="A52" s="725" t="s">
        <v>313</v>
      </c>
      <c r="B52" s="473">
        <v>210</v>
      </c>
      <c r="C52" s="473">
        <v>98.392051623831705</v>
      </c>
      <c r="D52" s="506">
        <v>46.853357916110298</v>
      </c>
    </row>
    <row r="53" spans="1:4" x14ac:dyDescent="0.3">
      <c r="A53" s="277" t="s">
        <v>140</v>
      </c>
      <c r="B53" s="409" t="s">
        <v>347</v>
      </c>
      <c r="C53" s="409" t="s">
        <v>347</v>
      </c>
      <c r="D53" s="579" t="s">
        <v>347</v>
      </c>
    </row>
    <row r="54" spans="1:4" x14ac:dyDescent="0.3">
      <c r="A54" s="269" t="s">
        <v>141</v>
      </c>
      <c r="B54" s="409" t="s">
        <v>347</v>
      </c>
      <c r="C54" s="409" t="s">
        <v>347</v>
      </c>
      <c r="D54" s="579" t="s">
        <v>347</v>
      </c>
    </row>
    <row r="55" spans="1:4" x14ac:dyDescent="0.3">
      <c r="A55" s="269" t="s">
        <v>142</v>
      </c>
      <c r="B55" s="409" t="s">
        <v>347</v>
      </c>
      <c r="C55" s="409" t="s">
        <v>347</v>
      </c>
      <c r="D55" s="579" t="s">
        <v>347</v>
      </c>
    </row>
    <row r="56" spans="1:4" x14ac:dyDescent="0.3">
      <c r="A56" s="277" t="s">
        <v>128</v>
      </c>
      <c r="B56" s="409">
        <v>12338.5</v>
      </c>
      <c r="C56" s="409">
        <v>5606.3514278100001</v>
      </c>
      <c r="D56" s="579">
        <v>45.437868685901854</v>
      </c>
    </row>
    <row r="57" spans="1:4" s="45" customFormat="1" ht="54.6" customHeight="1" x14ac:dyDescent="0.25">
      <c r="A57" s="779" t="s">
        <v>427</v>
      </c>
      <c r="B57" s="779"/>
      <c r="C57" s="779"/>
      <c r="D57" s="779"/>
    </row>
    <row r="58" spans="1:4" s="45" customFormat="1" ht="12" x14ac:dyDescent="0.25">
      <c r="A58" s="788" t="s">
        <v>144</v>
      </c>
      <c r="B58" s="788"/>
      <c r="C58" s="788"/>
      <c r="D58" s="788"/>
    </row>
    <row r="60" spans="1:4" ht="29.4" customHeight="1" x14ac:dyDescent="0.3">
      <c r="A60" s="785" t="s">
        <v>494</v>
      </c>
      <c r="B60" s="785"/>
      <c r="C60" s="785"/>
      <c r="D60" s="785"/>
    </row>
    <row r="61" spans="1:4" ht="28.8" x14ac:dyDescent="0.3">
      <c r="A61" s="792" t="s">
        <v>135</v>
      </c>
      <c r="B61" s="353" t="s">
        <v>1</v>
      </c>
      <c r="C61" s="353" t="s">
        <v>131</v>
      </c>
      <c r="D61" s="353" t="s">
        <v>100</v>
      </c>
    </row>
    <row r="62" spans="1:4" x14ac:dyDescent="0.3">
      <c r="A62" s="792"/>
      <c r="B62" s="352" t="s">
        <v>72</v>
      </c>
      <c r="C62" s="352" t="s">
        <v>6</v>
      </c>
      <c r="D62" s="352" t="s">
        <v>81</v>
      </c>
    </row>
    <row r="63" spans="1:4" x14ac:dyDescent="0.3">
      <c r="A63" s="164" t="s">
        <v>137</v>
      </c>
      <c r="B63" s="166">
        <v>361.3</v>
      </c>
      <c r="C63" s="166">
        <v>144.52000000000001</v>
      </c>
      <c r="D63" s="167">
        <v>40</v>
      </c>
    </row>
    <row r="64" spans="1:4" x14ac:dyDescent="0.3">
      <c r="A64" s="213" t="s">
        <v>138</v>
      </c>
      <c r="B64" s="246">
        <v>361.3</v>
      </c>
      <c r="C64" s="246">
        <v>144.52000000000001</v>
      </c>
      <c r="D64" s="260">
        <v>40</v>
      </c>
    </row>
    <row r="65" spans="1:5" x14ac:dyDescent="0.3">
      <c r="A65" s="498" t="s">
        <v>186</v>
      </c>
      <c r="B65" s="451">
        <v>361.3</v>
      </c>
      <c r="C65" s="451">
        <v>144.52000000000001</v>
      </c>
      <c r="D65" s="452">
        <v>40</v>
      </c>
    </row>
    <row r="66" spans="1:5" x14ac:dyDescent="0.3">
      <c r="A66" s="165" t="s">
        <v>254</v>
      </c>
      <c r="B66" s="399">
        <v>361.3</v>
      </c>
      <c r="C66" s="399">
        <v>144.52000000000001</v>
      </c>
      <c r="D66" s="400">
        <v>40</v>
      </c>
    </row>
    <row r="67" spans="1:5" x14ac:dyDescent="0.3">
      <c r="A67" s="213" t="s">
        <v>139</v>
      </c>
      <c r="B67" s="170" t="s">
        <v>347</v>
      </c>
      <c r="C67" s="170" t="s">
        <v>347</v>
      </c>
      <c r="D67" s="170" t="s">
        <v>347</v>
      </c>
    </row>
    <row r="68" spans="1:5" x14ac:dyDescent="0.3">
      <c r="A68" s="222" t="s">
        <v>140</v>
      </c>
      <c r="B68" s="170" t="s">
        <v>347</v>
      </c>
      <c r="C68" s="170" t="s">
        <v>347</v>
      </c>
      <c r="D68" s="170" t="s">
        <v>347</v>
      </c>
    </row>
    <row r="69" spans="1:5" x14ac:dyDescent="0.3">
      <c r="A69" s="168" t="s">
        <v>141</v>
      </c>
      <c r="B69" s="170" t="s">
        <v>347</v>
      </c>
      <c r="C69" s="170" t="s">
        <v>347</v>
      </c>
      <c r="D69" s="170" t="s">
        <v>347</v>
      </c>
    </row>
    <row r="70" spans="1:5" x14ac:dyDescent="0.3">
      <c r="A70" s="168" t="s">
        <v>142</v>
      </c>
      <c r="B70" s="170" t="s">
        <v>347</v>
      </c>
      <c r="C70" s="170" t="s">
        <v>347</v>
      </c>
      <c r="D70" s="170" t="s">
        <v>347</v>
      </c>
    </row>
    <row r="71" spans="1:5" x14ac:dyDescent="0.3">
      <c r="A71" s="164" t="s">
        <v>128</v>
      </c>
      <c r="B71" s="166">
        <f>B63</f>
        <v>361.3</v>
      </c>
      <c r="C71" s="166">
        <f>C63</f>
        <v>144.52000000000001</v>
      </c>
      <c r="D71" s="167">
        <f>C71/B71*100</f>
        <v>40</v>
      </c>
    </row>
    <row r="72" spans="1:5" s="45" customFormat="1" ht="53.4" customHeight="1" x14ac:dyDescent="0.25">
      <c r="A72" s="801" t="s">
        <v>430</v>
      </c>
      <c r="B72" s="801"/>
      <c r="C72" s="801"/>
      <c r="D72" s="801"/>
    </row>
    <row r="73" spans="1:5" s="45" customFormat="1" ht="12" x14ac:dyDescent="0.25">
      <c r="A73" s="788" t="s">
        <v>144</v>
      </c>
      <c r="B73" s="788"/>
      <c r="C73" s="788"/>
      <c r="D73" s="788"/>
    </row>
    <row r="74" spans="1:5" x14ac:dyDescent="0.3">
      <c r="A74" s="49"/>
    </row>
    <row r="75" spans="1:5" ht="33" customHeight="1" x14ac:dyDescent="0.3">
      <c r="A75" s="783" t="s">
        <v>495</v>
      </c>
      <c r="B75" s="783"/>
      <c r="C75" s="783"/>
      <c r="D75" s="783"/>
      <c r="E75" s="783"/>
    </row>
    <row r="76" spans="1:5" ht="43.2" x14ac:dyDescent="0.3">
      <c r="A76" s="791" t="s">
        <v>122</v>
      </c>
      <c r="B76" s="338" t="s">
        <v>1</v>
      </c>
      <c r="C76" s="338" t="s">
        <v>145</v>
      </c>
      <c r="D76" s="50" t="s">
        <v>131</v>
      </c>
      <c r="E76" s="50" t="s">
        <v>100</v>
      </c>
    </row>
    <row r="77" spans="1:5" x14ac:dyDescent="0.3">
      <c r="A77" s="791"/>
      <c r="B77" s="354" t="s">
        <v>72</v>
      </c>
      <c r="C77" s="454" t="s">
        <v>6</v>
      </c>
      <c r="D77" s="454" t="s">
        <v>146</v>
      </c>
      <c r="E77" s="454" t="s">
        <v>147</v>
      </c>
    </row>
    <row r="78" spans="1:5" x14ac:dyDescent="0.3">
      <c r="A78" s="93" t="s">
        <v>2</v>
      </c>
      <c r="B78" s="409">
        <v>12489.8</v>
      </c>
      <c r="C78" s="409">
        <v>12489.8</v>
      </c>
      <c r="D78" s="409">
        <v>5652.4793761861702</v>
      </c>
      <c r="E78" s="579">
        <v>45.256764529345297</v>
      </c>
    </row>
    <row r="79" spans="1:5" x14ac:dyDescent="0.3">
      <c r="A79" s="726" t="s">
        <v>186</v>
      </c>
      <c r="B79" s="723">
        <v>424</v>
      </c>
      <c r="C79" s="723">
        <v>424</v>
      </c>
      <c r="D79" s="723">
        <v>169.6</v>
      </c>
      <c r="E79" s="724">
        <v>40</v>
      </c>
    </row>
    <row r="80" spans="1:5" x14ac:dyDescent="0.3">
      <c r="A80" s="727" t="s">
        <v>254</v>
      </c>
      <c r="B80" s="473">
        <v>424</v>
      </c>
      <c r="C80" s="473">
        <v>424</v>
      </c>
      <c r="D80" s="473">
        <v>169.6</v>
      </c>
      <c r="E80" s="506">
        <v>40</v>
      </c>
    </row>
    <row r="81" spans="1:5" x14ac:dyDescent="0.3">
      <c r="A81" s="726" t="s">
        <v>234</v>
      </c>
      <c r="B81" s="723">
        <v>6000</v>
      </c>
      <c r="C81" s="723">
        <v>6000</v>
      </c>
      <c r="D81" s="723">
        <v>2403.3000000000002</v>
      </c>
      <c r="E81" s="724">
        <v>40.055</v>
      </c>
    </row>
    <row r="82" spans="1:5" ht="28.8" x14ac:dyDescent="0.3">
      <c r="A82" s="728" t="s">
        <v>314</v>
      </c>
      <c r="B82" s="473">
        <v>6000</v>
      </c>
      <c r="C82" s="473">
        <v>6000</v>
      </c>
      <c r="D82" s="473">
        <v>2403.3000000000002</v>
      </c>
      <c r="E82" s="506">
        <v>40.055</v>
      </c>
    </row>
    <row r="83" spans="1:5" x14ac:dyDescent="0.3">
      <c r="A83" s="726" t="s">
        <v>154</v>
      </c>
      <c r="B83" s="723">
        <v>6065.8</v>
      </c>
      <c r="C83" s="723">
        <v>6065.8</v>
      </c>
      <c r="D83" s="723">
        <v>3079.5793761861701</v>
      </c>
      <c r="E83" s="724">
        <v>50.769550202548203</v>
      </c>
    </row>
    <row r="84" spans="1:5" ht="28.8" x14ac:dyDescent="0.3">
      <c r="A84" s="728" t="s">
        <v>315</v>
      </c>
      <c r="B84" s="473">
        <v>3300</v>
      </c>
      <c r="C84" s="473">
        <v>3300</v>
      </c>
      <c r="D84" s="473">
        <v>1802.3550218099999</v>
      </c>
      <c r="E84" s="506">
        <v>54.616818842727298</v>
      </c>
    </row>
    <row r="85" spans="1:5" x14ac:dyDescent="0.3">
      <c r="A85" s="727" t="s">
        <v>313</v>
      </c>
      <c r="B85" s="473">
        <v>2765.8</v>
      </c>
      <c r="C85" s="473">
        <v>2765.8</v>
      </c>
      <c r="D85" s="473">
        <v>1277.2243543761699</v>
      </c>
      <c r="E85" s="506">
        <v>46.179201474299298</v>
      </c>
    </row>
    <row r="86" spans="1:5" x14ac:dyDescent="0.3">
      <c r="A86" s="93" t="s">
        <v>277</v>
      </c>
      <c r="B86" s="409">
        <v>210</v>
      </c>
      <c r="C86" s="409">
        <v>210</v>
      </c>
      <c r="D86" s="409">
        <v>98.392051623831705</v>
      </c>
      <c r="E86" s="579">
        <v>46.853357916110298</v>
      </c>
    </row>
    <row r="87" spans="1:5" x14ac:dyDescent="0.3">
      <c r="A87" s="93" t="s">
        <v>154</v>
      </c>
      <c r="B87" s="729">
        <v>210</v>
      </c>
      <c r="C87" s="729">
        <v>210</v>
      </c>
      <c r="D87" s="729">
        <v>98.392051623831705</v>
      </c>
      <c r="E87" s="730">
        <v>46.853357916110298</v>
      </c>
    </row>
    <row r="88" spans="1:5" x14ac:dyDescent="0.3">
      <c r="A88" s="727" t="s">
        <v>313</v>
      </c>
      <c r="B88" s="473">
        <v>210</v>
      </c>
      <c r="C88" s="473">
        <v>210</v>
      </c>
      <c r="D88" s="473">
        <v>98.392051623831705</v>
      </c>
      <c r="E88" s="506">
        <v>46.853357916110298</v>
      </c>
    </row>
    <row r="89" spans="1:5" x14ac:dyDescent="0.3">
      <c r="A89" s="93" t="s">
        <v>128</v>
      </c>
      <c r="B89" s="409">
        <v>12699.8</v>
      </c>
      <c r="C89" s="409">
        <v>12699.8</v>
      </c>
      <c r="D89" s="409">
        <v>5750.8714278099997</v>
      </c>
      <c r="E89" s="579">
        <v>45.283165308193801</v>
      </c>
    </row>
    <row r="90" spans="1:5" s="45" customFormat="1" ht="28.2" customHeight="1" x14ac:dyDescent="0.25">
      <c r="A90" s="779" t="s">
        <v>351</v>
      </c>
      <c r="B90" s="779"/>
      <c r="C90" s="779"/>
      <c r="D90" s="779"/>
      <c r="E90" s="779"/>
    </row>
    <row r="91" spans="1:5" s="45" customFormat="1" ht="12" x14ac:dyDescent="0.25">
      <c r="A91" s="788" t="s">
        <v>156</v>
      </c>
      <c r="B91" s="788"/>
      <c r="C91" s="788"/>
      <c r="D91" s="788"/>
      <c r="E91" s="788"/>
    </row>
  </sheetData>
  <mergeCells count="17">
    <mergeCell ref="A73:D73"/>
    <mergeCell ref="A75:E75"/>
    <mergeCell ref="A76:A77"/>
    <mergeCell ref="A90:E90"/>
    <mergeCell ref="A91:E91"/>
    <mergeCell ref="A72:D72"/>
    <mergeCell ref="A14:C14"/>
    <mergeCell ref="A17:D17"/>
    <mergeCell ref="A18:A19"/>
    <mergeCell ref="A35:D35"/>
    <mergeCell ref="A36:D36"/>
    <mergeCell ref="A38:D38"/>
    <mergeCell ref="A39:A40"/>
    <mergeCell ref="A57:D57"/>
    <mergeCell ref="A58:D58"/>
    <mergeCell ref="A60:D60"/>
    <mergeCell ref="A61:A62"/>
  </mergeCells>
  <pageMargins left="0.70866141732283472" right="0.70866141732283472" top="1.1417322834645669" bottom="0.74803149606299213" header="0.31496062992125984" footer="0.31496062992125984"/>
  <pageSetup paperSize="9" scale="70" fitToHeight="2" orientation="portrait" horizont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rowBreaks count="1" manualBreakCount="1">
    <brk id="58" max="4" man="1"/>
  </rowBreaks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96EBB-4DA2-4D13-A713-3D9AE7DCC474}">
  <dimension ref="A1:E85"/>
  <sheetViews>
    <sheetView topLeftCell="A72" zoomScale="90" zoomScaleNormal="90" workbookViewId="0">
      <selection activeCell="A89" sqref="A89"/>
    </sheetView>
  </sheetViews>
  <sheetFormatPr defaultColWidth="8.88671875" defaultRowHeight="14.4" x14ac:dyDescent="0.3"/>
  <cols>
    <col min="1" max="1" width="53.6640625" style="408" customWidth="1"/>
    <col min="2" max="2" width="13.77734375" style="408" customWidth="1"/>
    <col min="3" max="3" width="16.33203125" style="408" customWidth="1"/>
    <col min="4" max="4" width="16.109375" style="408" customWidth="1"/>
    <col min="5" max="5" width="15.77734375" style="408" customWidth="1"/>
    <col min="6" max="16384" width="8.88671875" style="408"/>
  </cols>
  <sheetData>
    <row r="1" spans="1:4" x14ac:dyDescent="0.3">
      <c r="A1" s="43" t="s">
        <v>496</v>
      </c>
      <c r="B1" s="43"/>
      <c r="C1" s="43"/>
    </row>
    <row r="2" spans="1:4" ht="28.8" x14ac:dyDescent="0.3">
      <c r="A2" s="337" t="s">
        <v>122</v>
      </c>
      <c r="B2" s="338" t="s">
        <v>1</v>
      </c>
      <c r="C2" s="338" t="s">
        <v>3</v>
      </c>
    </row>
    <row r="3" spans="1:4" x14ac:dyDescent="0.3">
      <c r="A3" s="68" t="s">
        <v>2</v>
      </c>
      <c r="B3" s="91">
        <v>1345</v>
      </c>
      <c r="C3" s="91">
        <v>225</v>
      </c>
    </row>
    <row r="4" spans="1:4" x14ac:dyDescent="0.3">
      <c r="A4" s="74" t="s">
        <v>270</v>
      </c>
      <c r="B4" s="658">
        <v>1345</v>
      </c>
      <c r="C4" s="658">
        <v>225</v>
      </c>
    </row>
    <row r="5" spans="1:4" x14ac:dyDescent="0.3">
      <c r="A5" s="478" t="s">
        <v>276</v>
      </c>
      <c r="B5" s="731">
        <v>825</v>
      </c>
      <c r="C5" s="639">
        <v>225</v>
      </c>
    </row>
    <row r="6" spans="1:4" x14ac:dyDescent="0.3">
      <c r="A6" s="552" t="s">
        <v>316</v>
      </c>
      <c r="B6" s="732">
        <v>300</v>
      </c>
      <c r="C6" s="641" t="s">
        <v>347</v>
      </c>
    </row>
    <row r="7" spans="1:4" ht="43.2" x14ac:dyDescent="0.3">
      <c r="A7" s="554" t="s">
        <v>317</v>
      </c>
      <c r="B7" s="733">
        <v>220</v>
      </c>
      <c r="C7" s="643" t="s">
        <v>347</v>
      </c>
      <c r="D7" s="45"/>
    </row>
    <row r="8" spans="1:4" x14ac:dyDescent="0.3">
      <c r="A8" s="68" t="s">
        <v>4</v>
      </c>
      <c r="B8" s="91">
        <v>350</v>
      </c>
      <c r="C8" s="91" t="s">
        <v>347</v>
      </c>
      <c r="D8" s="45"/>
    </row>
    <row r="9" spans="1:4" x14ac:dyDescent="0.3">
      <c r="A9" s="292" t="s">
        <v>270</v>
      </c>
      <c r="B9" s="217">
        <v>350</v>
      </c>
      <c r="C9" s="217" t="s">
        <v>347</v>
      </c>
      <c r="D9" s="45"/>
    </row>
    <row r="10" spans="1:4" ht="28.8" x14ac:dyDescent="0.3">
      <c r="A10" s="511" t="s">
        <v>318</v>
      </c>
      <c r="B10" s="734">
        <v>350</v>
      </c>
      <c r="C10" s="639" t="s">
        <v>347</v>
      </c>
      <c r="D10" s="45"/>
    </row>
    <row r="11" spans="1:4" x14ac:dyDescent="0.3">
      <c r="A11" s="68" t="s">
        <v>128</v>
      </c>
      <c r="B11" s="91">
        <v>1695</v>
      </c>
      <c r="C11" s="91">
        <v>225</v>
      </c>
      <c r="D11" s="45"/>
    </row>
    <row r="12" spans="1:4" s="45" customFormat="1" ht="25.2" customHeight="1" x14ac:dyDescent="0.25">
      <c r="A12" s="780" t="s">
        <v>354</v>
      </c>
      <c r="B12" s="780"/>
      <c r="C12" s="780"/>
    </row>
    <row r="13" spans="1:4" s="45" customFormat="1" ht="12" x14ac:dyDescent="0.25">
      <c r="A13" s="46" t="s">
        <v>129</v>
      </c>
    </row>
    <row r="15" spans="1:4" ht="28.2" customHeight="1" x14ac:dyDescent="0.3">
      <c r="A15" s="781" t="s">
        <v>497</v>
      </c>
      <c r="B15" s="781"/>
      <c r="C15" s="781"/>
      <c r="D15" s="781"/>
    </row>
    <row r="16" spans="1:4" ht="28.8" x14ac:dyDescent="0.3">
      <c r="A16" s="782" t="s">
        <v>130</v>
      </c>
      <c r="B16" s="339" t="s">
        <v>1</v>
      </c>
      <c r="C16" s="339" t="s">
        <v>131</v>
      </c>
      <c r="D16" s="339" t="s">
        <v>100</v>
      </c>
    </row>
    <row r="17" spans="1:5" x14ac:dyDescent="0.3">
      <c r="A17" s="783"/>
      <c r="B17" s="340" t="s">
        <v>72</v>
      </c>
      <c r="C17" s="420" t="s">
        <v>6</v>
      </c>
      <c r="D17" s="420" t="s">
        <v>81</v>
      </c>
    </row>
    <row r="18" spans="1:5" x14ac:dyDescent="0.3">
      <c r="A18" s="421" t="s">
        <v>2</v>
      </c>
      <c r="B18" s="118">
        <v>1345</v>
      </c>
      <c r="C18" s="342"/>
      <c r="D18" s="343"/>
    </row>
    <row r="19" spans="1:5" x14ac:dyDescent="0.3">
      <c r="A19" s="425" t="s">
        <v>132</v>
      </c>
      <c r="B19" s="261">
        <v>1345</v>
      </c>
      <c r="C19" s="261">
        <v>995</v>
      </c>
      <c r="D19" s="262">
        <v>73.977695167286257</v>
      </c>
      <c r="E19" s="47"/>
    </row>
    <row r="20" spans="1:5" x14ac:dyDescent="0.3">
      <c r="A20" s="428" t="s">
        <v>68</v>
      </c>
      <c r="B20" s="735">
        <v>825</v>
      </c>
      <c r="C20" s="735">
        <v>475</v>
      </c>
      <c r="D20" s="736">
        <v>57.575757575757578</v>
      </c>
    </row>
    <row r="21" spans="1:5" x14ac:dyDescent="0.3">
      <c r="A21" s="431" t="s">
        <v>133</v>
      </c>
      <c r="B21" s="737">
        <v>520</v>
      </c>
      <c r="C21" s="737">
        <v>520</v>
      </c>
      <c r="D21" s="738">
        <v>100</v>
      </c>
    </row>
    <row r="22" spans="1:5" x14ac:dyDescent="0.3">
      <c r="A22" s="434" t="s">
        <v>56</v>
      </c>
      <c r="B22" s="739" t="s">
        <v>347</v>
      </c>
      <c r="C22" s="740"/>
      <c r="D22" s="741"/>
    </row>
    <row r="23" spans="1:5" x14ac:dyDescent="0.3">
      <c r="A23" s="421" t="s">
        <v>4</v>
      </c>
      <c r="B23" s="261">
        <v>350</v>
      </c>
      <c r="C23" s="742"/>
      <c r="D23" s="743"/>
    </row>
    <row r="24" spans="1:5" x14ac:dyDescent="0.3">
      <c r="A24" s="425" t="s">
        <v>132</v>
      </c>
      <c r="B24" s="261">
        <v>350</v>
      </c>
      <c r="C24" s="261">
        <v>350</v>
      </c>
      <c r="D24" s="262">
        <v>100</v>
      </c>
    </row>
    <row r="25" spans="1:5" x14ac:dyDescent="0.3">
      <c r="A25" s="428" t="s">
        <v>68</v>
      </c>
      <c r="B25" s="735"/>
      <c r="C25" s="735"/>
      <c r="D25" s="736"/>
    </row>
    <row r="26" spans="1:5" x14ac:dyDescent="0.3">
      <c r="A26" s="431" t="s">
        <v>133</v>
      </c>
      <c r="B26" s="737">
        <v>350</v>
      </c>
      <c r="C26" s="737">
        <v>350</v>
      </c>
      <c r="D26" s="738">
        <v>100</v>
      </c>
    </row>
    <row r="27" spans="1:5" x14ac:dyDescent="0.3">
      <c r="A27" s="434" t="s">
        <v>56</v>
      </c>
      <c r="B27" s="739" t="s">
        <v>347</v>
      </c>
      <c r="C27" s="740"/>
      <c r="D27" s="741"/>
    </row>
    <row r="28" spans="1:5" x14ac:dyDescent="0.3">
      <c r="A28" s="421" t="s">
        <v>128</v>
      </c>
      <c r="B28" s="261">
        <v>1695</v>
      </c>
      <c r="C28" s="742"/>
      <c r="D28" s="743"/>
    </row>
    <row r="29" spans="1:5" x14ac:dyDescent="0.3">
      <c r="A29" s="425" t="s">
        <v>132</v>
      </c>
      <c r="B29" s="261">
        <v>1695</v>
      </c>
      <c r="C29" s="261">
        <v>1345</v>
      </c>
      <c r="D29" s="262">
        <v>79.35103244837758</v>
      </c>
    </row>
    <row r="30" spans="1:5" x14ac:dyDescent="0.3">
      <c r="A30" s="428" t="s">
        <v>68</v>
      </c>
      <c r="B30" s="735">
        <v>825</v>
      </c>
      <c r="C30" s="735">
        <v>475</v>
      </c>
      <c r="D30" s="736">
        <v>57.575757575757578</v>
      </c>
    </row>
    <row r="31" spans="1:5" x14ac:dyDescent="0.3">
      <c r="A31" s="431" t="s">
        <v>133</v>
      </c>
      <c r="B31" s="737">
        <v>870</v>
      </c>
      <c r="C31" s="737">
        <v>870</v>
      </c>
      <c r="D31" s="738">
        <v>100</v>
      </c>
    </row>
    <row r="32" spans="1:5" x14ac:dyDescent="0.3">
      <c r="A32" s="434" t="s">
        <v>56</v>
      </c>
      <c r="B32" s="739" t="s">
        <v>347</v>
      </c>
      <c r="C32" s="740"/>
      <c r="D32" s="741"/>
    </row>
    <row r="33" spans="1:5" s="45" customFormat="1" ht="39.6" customHeight="1" x14ac:dyDescent="0.25">
      <c r="A33" s="780" t="s">
        <v>355</v>
      </c>
      <c r="B33" s="780"/>
      <c r="C33" s="780"/>
      <c r="D33" s="780"/>
    </row>
    <row r="34" spans="1:5" s="45" customFormat="1" ht="12" x14ac:dyDescent="0.25">
      <c r="A34" s="784" t="s">
        <v>134</v>
      </c>
      <c r="B34" s="784"/>
      <c r="C34" s="784"/>
      <c r="D34" s="784"/>
    </row>
    <row r="35" spans="1:5" x14ac:dyDescent="0.3">
      <c r="A35" s="48"/>
      <c r="B35" s="48"/>
      <c r="C35" s="48"/>
      <c r="D35" s="48"/>
    </row>
    <row r="36" spans="1:5" ht="30.6" customHeight="1" x14ac:dyDescent="0.3">
      <c r="A36" s="785" t="s">
        <v>498</v>
      </c>
      <c r="B36" s="785"/>
      <c r="C36" s="785"/>
      <c r="D36" s="785"/>
    </row>
    <row r="37" spans="1:5" ht="28.8" x14ac:dyDescent="0.3">
      <c r="A37" s="786" t="s">
        <v>135</v>
      </c>
      <c r="B37" s="263" t="s">
        <v>1</v>
      </c>
      <c r="C37" s="264" t="s">
        <v>136</v>
      </c>
      <c r="D37" s="264" t="s">
        <v>100</v>
      </c>
    </row>
    <row r="38" spans="1:5" x14ac:dyDescent="0.3">
      <c r="A38" s="787"/>
      <c r="B38" s="265" t="s">
        <v>72</v>
      </c>
      <c r="C38" s="265" t="s">
        <v>6</v>
      </c>
      <c r="D38" s="265" t="s">
        <v>81</v>
      </c>
    </row>
    <row r="39" spans="1:5" x14ac:dyDescent="0.3">
      <c r="A39" s="266" t="s">
        <v>137</v>
      </c>
      <c r="B39" s="267">
        <v>825</v>
      </c>
      <c r="C39" s="267">
        <v>475</v>
      </c>
      <c r="D39" s="268">
        <v>57.575757575757578</v>
      </c>
    </row>
    <row r="40" spans="1:5" x14ac:dyDescent="0.3">
      <c r="A40" s="269" t="s">
        <v>138</v>
      </c>
      <c r="B40" s="267">
        <v>825</v>
      </c>
      <c r="C40" s="267">
        <v>475</v>
      </c>
      <c r="D40" s="268">
        <v>57.575757575757578</v>
      </c>
    </row>
    <row r="41" spans="1:5" x14ac:dyDescent="0.3">
      <c r="A41" s="270" t="s">
        <v>270</v>
      </c>
      <c r="B41" s="271">
        <v>825</v>
      </c>
      <c r="C41" s="271">
        <v>475</v>
      </c>
      <c r="D41" s="272">
        <v>57.575757575757578</v>
      </c>
    </row>
    <row r="42" spans="1:5" x14ac:dyDescent="0.3">
      <c r="A42" s="555" t="s">
        <v>276</v>
      </c>
      <c r="B42" s="273">
        <v>825</v>
      </c>
      <c r="C42" s="273">
        <v>475</v>
      </c>
      <c r="D42" s="274">
        <v>57.575757575757578</v>
      </c>
    </row>
    <row r="43" spans="1:5" x14ac:dyDescent="0.3">
      <c r="A43" s="269" t="s">
        <v>139</v>
      </c>
      <c r="B43" s="275"/>
      <c r="C43" s="275"/>
      <c r="D43" s="276"/>
    </row>
    <row r="44" spans="1:5" x14ac:dyDescent="0.3">
      <c r="A44" s="277" t="s">
        <v>140</v>
      </c>
      <c r="B44" s="267">
        <v>300</v>
      </c>
      <c r="C44" s="267">
        <v>300</v>
      </c>
      <c r="D44" s="268">
        <v>100</v>
      </c>
    </row>
    <row r="45" spans="1:5" x14ac:dyDescent="0.3">
      <c r="A45" s="269" t="s">
        <v>141</v>
      </c>
      <c r="B45" s="267">
        <v>300</v>
      </c>
      <c r="C45" s="267">
        <v>300</v>
      </c>
      <c r="D45" s="268">
        <v>100</v>
      </c>
    </row>
    <row r="46" spans="1:5" x14ac:dyDescent="0.3">
      <c r="A46" s="270" t="s">
        <v>270</v>
      </c>
      <c r="B46" s="271">
        <v>300</v>
      </c>
      <c r="C46" s="271">
        <v>300</v>
      </c>
      <c r="D46" s="272">
        <v>100</v>
      </c>
      <c r="E46" s="657"/>
    </row>
    <row r="47" spans="1:5" x14ac:dyDescent="0.3">
      <c r="A47" s="472" t="s">
        <v>316</v>
      </c>
      <c r="B47" s="278">
        <v>250</v>
      </c>
      <c r="C47" s="278">
        <v>250</v>
      </c>
      <c r="D47" s="279">
        <v>100</v>
      </c>
      <c r="E47" s="657"/>
    </row>
    <row r="48" spans="1:5" ht="43.2" x14ac:dyDescent="0.3">
      <c r="A48" s="554" t="s">
        <v>317</v>
      </c>
      <c r="B48" s="280">
        <v>50</v>
      </c>
      <c r="C48" s="280">
        <v>50</v>
      </c>
      <c r="D48" s="281">
        <v>100</v>
      </c>
      <c r="E48" s="657"/>
    </row>
    <row r="49" spans="1:5" x14ac:dyDescent="0.3">
      <c r="A49" s="269" t="s">
        <v>142</v>
      </c>
      <c r="B49" s="282"/>
      <c r="C49" s="282"/>
      <c r="D49" s="283"/>
      <c r="E49" s="657"/>
    </row>
    <row r="50" spans="1:5" x14ac:dyDescent="0.3">
      <c r="A50" s="277" t="s">
        <v>143</v>
      </c>
      <c r="B50" s="119">
        <v>1125</v>
      </c>
      <c r="C50" s="119">
        <v>775</v>
      </c>
      <c r="D50" s="120">
        <v>68.888888888888886</v>
      </c>
      <c r="E50" s="657"/>
    </row>
    <row r="51" spans="1:5" s="45" customFormat="1" ht="51" customHeight="1" x14ac:dyDescent="0.25">
      <c r="A51" s="779" t="s">
        <v>427</v>
      </c>
      <c r="B51" s="779"/>
      <c r="C51" s="779"/>
      <c r="D51" s="779"/>
    </row>
    <row r="52" spans="1:5" s="45" customFormat="1" ht="12" x14ac:dyDescent="0.25">
      <c r="A52" s="788" t="s">
        <v>144</v>
      </c>
      <c r="B52" s="788"/>
      <c r="C52" s="788"/>
      <c r="D52" s="788"/>
    </row>
    <row r="54" spans="1:5" ht="29.4" customHeight="1" x14ac:dyDescent="0.3">
      <c r="A54" s="785" t="s">
        <v>499</v>
      </c>
      <c r="B54" s="785"/>
      <c r="C54" s="785"/>
      <c r="D54" s="785"/>
    </row>
    <row r="55" spans="1:5" ht="28.8" x14ac:dyDescent="0.3">
      <c r="A55" s="789" t="s">
        <v>135</v>
      </c>
      <c r="B55" s="263" t="s">
        <v>1</v>
      </c>
      <c r="C55" s="264" t="s">
        <v>136</v>
      </c>
      <c r="D55" s="264" t="s">
        <v>100</v>
      </c>
    </row>
    <row r="56" spans="1:5" x14ac:dyDescent="0.3">
      <c r="A56" s="790"/>
      <c r="B56" s="265" t="s">
        <v>72</v>
      </c>
      <c r="C56" s="265" t="s">
        <v>6</v>
      </c>
      <c r="D56" s="265" t="s">
        <v>81</v>
      </c>
    </row>
    <row r="57" spans="1:5" x14ac:dyDescent="0.3">
      <c r="A57" s="266" t="s">
        <v>137</v>
      </c>
      <c r="B57" s="676"/>
      <c r="C57" s="676"/>
      <c r="D57" s="677"/>
    </row>
    <row r="58" spans="1:5" x14ac:dyDescent="0.3">
      <c r="A58" s="269" t="s">
        <v>138</v>
      </c>
      <c r="B58" s="676"/>
      <c r="C58" s="676"/>
      <c r="D58" s="677"/>
    </row>
    <row r="59" spans="1:5" x14ac:dyDescent="0.3">
      <c r="A59" s="269" t="s">
        <v>139</v>
      </c>
      <c r="B59" s="676"/>
      <c r="C59" s="676"/>
      <c r="D59" s="677"/>
    </row>
    <row r="60" spans="1:5" x14ac:dyDescent="0.3">
      <c r="A60" s="277" t="s">
        <v>140</v>
      </c>
      <c r="B60" s="676">
        <v>570</v>
      </c>
      <c r="C60" s="676">
        <v>570</v>
      </c>
      <c r="D60" s="677">
        <v>100</v>
      </c>
    </row>
    <row r="61" spans="1:5" x14ac:dyDescent="0.3">
      <c r="A61" s="269" t="s">
        <v>141</v>
      </c>
      <c r="B61" s="676">
        <v>220</v>
      </c>
      <c r="C61" s="676">
        <v>220</v>
      </c>
      <c r="D61" s="677">
        <v>100</v>
      </c>
    </row>
    <row r="62" spans="1:5" x14ac:dyDescent="0.3">
      <c r="A62" s="270" t="s">
        <v>270</v>
      </c>
      <c r="B62" s="710">
        <v>220</v>
      </c>
      <c r="C62" s="710">
        <v>220</v>
      </c>
      <c r="D62" s="744">
        <v>100</v>
      </c>
    </row>
    <row r="63" spans="1:5" x14ac:dyDescent="0.3">
      <c r="A63" s="745" t="s">
        <v>316</v>
      </c>
      <c r="B63" s="746">
        <v>50</v>
      </c>
      <c r="C63" s="746">
        <v>50</v>
      </c>
      <c r="D63" s="747">
        <v>100</v>
      </c>
    </row>
    <row r="64" spans="1:5" ht="43.2" x14ac:dyDescent="0.3">
      <c r="A64" s="748" t="s">
        <v>317</v>
      </c>
      <c r="B64" s="685">
        <v>170</v>
      </c>
      <c r="C64" s="685">
        <v>170</v>
      </c>
      <c r="D64" s="705">
        <v>100</v>
      </c>
    </row>
    <row r="65" spans="1:5" x14ac:dyDescent="0.3">
      <c r="A65" s="269" t="s">
        <v>142</v>
      </c>
      <c r="B65" s="676">
        <v>350</v>
      </c>
      <c r="C65" s="676">
        <v>350</v>
      </c>
      <c r="D65" s="677">
        <v>100</v>
      </c>
    </row>
    <row r="66" spans="1:5" x14ac:dyDescent="0.3">
      <c r="A66" s="498" t="s">
        <v>270</v>
      </c>
      <c r="B66" s="499">
        <v>350</v>
      </c>
      <c r="C66" s="499">
        <v>350</v>
      </c>
      <c r="D66" s="537">
        <v>100</v>
      </c>
    </row>
    <row r="67" spans="1:5" ht="28.8" x14ac:dyDescent="0.3">
      <c r="A67" s="165" t="s">
        <v>387</v>
      </c>
      <c r="B67" s="395">
        <v>350</v>
      </c>
      <c r="C67" s="395">
        <v>350</v>
      </c>
      <c r="D67" s="400">
        <v>100</v>
      </c>
    </row>
    <row r="68" spans="1:5" x14ac:dyDescent="0.3">
      <c r="A68" s="277" t="s">
        <v>143</v>
      </c>
      <c r="B68" s="676">
        <v>570</v>
      </c>
      <c r="C68" s="676">
        <v>570</v>
      </c>
      <c r="D68" s="677">
        <v>100</v>
      </c>
    </row>
    <row r="69" spans="1:5" s="45" customFormat="1" ht="52.8" customHeight="1" x14ac:dyDescent="0.25">
      <c r="A69" s="778" t="s">
        <v>428</v>
      </c>
      <c r="B69" s="779"/>
      <c r="C69" s="779"/>
      <c r="D69" s="779"/>
    </row>
    <row r="70" spans="1:5" s="45" customFormat="1" ht="12" x14ac:dyDescent="0.25">
      <c r="A70" s="788" t="s">
        <v>144</v>
      </c>
      <c r="B70" s="788"/>
      <c r="C70" s="788"/>
      <c r="D70" s="788"/>
    </row>
    <row r="71" spans="1:5" x14ac:dyDescent="0.3">
      <c r="A71" s="49"/>
    </row>
    <row r="72" spans="1:5" ht="33" customHeight="1" x14ac:dyDescent="0.3">
      <c r="A72" s="783" t="s">
        <v>500</v>
      </c>
      <c r="B72" s="783"/>
      <c r="C72" s="783"/>
      <c r="D72" s="783"/>
      <c r="E72" s="783"/>
    </row>
    <row r="73" spans="1:5" ht="43.2" x14ac:dyDescent="0.3">
      <c r="A73" s="791" t="s">
        <v>122</v>
      </c>
      <c r="B73" s="338" t="s">
        <v>1</v>
      </c>
      <c r="C73" s="338" t="s">
        <v>145</v>
      </c>
      <c r="D73" s="50" t="s">
        <v>131</v>
      </c>
      <c r="E73" s="50" t="s">
        <v>100</v>
      </c>
    </row>
    <row r="74" spans="1:5" x14ac:dyDescent="0.3">
      <c r="A74" s="791"/>
      <c r="B74" s="354" t="s">
        <v>72</v>
      </c>
      <c r="C74" s="454" t="s">
        <v>6</v>
      </c>
      <c r="D74" s="454" t="s">
        <v>146</v>
      </c>
      <c r="E74" s="454" t="s">
        <v>147</v>
      </c>
    </row>
    <row r="75" spans="1:5" x14ac:dyDescent="0.3">
      <c r="A75" s="92" t="s">
        <v>2</v>
      </c>
      <c r="B75" s="73">
        <v>1345</v>
      </c>
      <c r="C75" s="73">
        <v>1345</v>
      </c>
      <c r="D75" s="73">
        <v>995</v>
      </c>
      <c r="E75" s="95">
        <v>73.977695167286257</v>
      </c>
    </row>
    <row r="76" spans="1:5" x14ac:dyDescent="0.3">
      <c r="A76" s="74" t="s">
        <v>270</v>
      </c>
      <c r="B76" s="75">
        <v>1345</v>
      </c>
      <c r="C76" s="75">
        <v>1345</v>
      </c>
      <c r="D76" s="75">
        <v>995</v>
      </c>
      <c r="E76" s="698">
        <v>73.977695167286257</v>
      </c>
    </row>
    <row r="77" spans="1:5" x14ac:dyDescent="0.3">
      <c r="A77" s="478" t="s">
        <v>276</v>
      </c>
      <c r="B77" s="77">
        <v>825</v>
      </c>
      <c r="C77" s="77">
        <v>825</v>
      </c>
      <c r="D77" s="77">
        <v>475</v>
      </c>
      <c r="E77" s="695">
        <v>57.575757575757578</v>
      </c>
    </row>
    <row r="78" spans="1:5" x14ac:dyDescent="0.3">
      <c r="A78" s="552" t="s">
        <v>316</v>
      </c>
      <c r="B78" s="79">
        <v>300</v>
      </c>
      <c r="C78" s="79">
        <v>300</v>
      </c>
      <c r="D78" s="79">
        <v>300</v>
      </c>
      <c r="E78" s="696">
        <v>100</v>
      </c>
    </row>
    <row r="79" spans="1:5" ht="43.2" x14ac:dyDescent="0.3">
      <c r="A79" s="554" t="s">
        <v>317</v>
      </c>
      <c r="B79" s="81">
        <v>220</v>
      </c>
      <c r="C79" s="81">
        <v>220</v>
      </c>
      <c r="D79" s="81">
        <v>220</v>
      </c>
      <c r="E79" s="697">
        <v>100</v>
      </c>
    </row>
    <row r="80" spans="1:5" x14ac:dyDescent="0.3">
      <c r="A80" s="92" t="s">
        <v>4</v>
      </c>
      <c r="B80" s="73">
        <v>350</v>
      </c>
      <c r="C80" s="73">
        <v>350</v>
      </c>
      <c r="D80" s="73">
        <v>350</v>
      </c>
      <c r="E80" s="95">
        <v>100</v>
      </c>
    </row>
    <row r="81" spans="1:5" x14ac:dyDescent="0.3">
      <c r="A81" s="292" t="s">
        <v>270</v>
      </c>
      <c r="B81" s="217">
        <v>350</v>
      </c>
      <c r="C81" s="217">
        <v>350</v>
      </c>
      <c r="D81" s="217">
        <v>350</v>
      </c>
      <c r="E81" s="218">
        <v>100</v>
      </c>
    </row>
    <row r="82" spans="1:5" ht="28.8" x14ac:dyDescent="0.3">
      <c r="A82" s="511" t="s">
        <v>318</v>
      </c>
      <c r="B82" s="88">
        <v>350</v>
      </c>
      <c r="C82" s="88">
        <v>350</v>
      </c>
      <c r="D82" s="88">
        <v>350</v>
      </c>
      <c r="E82" s="701">
        <v>100</v>
      </c>
    </row>
    <row r="83" spans="1:5" x14ac:dyDescent="0.3">
      <c r="A83" s="92" t="s">
        <v>128</v>
      </c>
      <c r="B83" s="73">
        <v>1695</v>
      </c>
      <c r="C83" s="73">
        <v>1695</v>
      </c>
      <c r="D83" s="73">
        <v>1345</v>
      </c>
      <c r="E83" s="95">
        <v>79.35103244837758</v>
      </c>
    </row>
    <row r="84" spans="1:5" s="45" customFormat="1" ht="25.8" customHeight="1" x14ac:dyDescent="0.25">
      <c r="A84" s="779" t="s">
        <v>351</v>
      </c>
      <c r="B84" s="779"/>
      <c r="C84" s="779"/>
      <c r="D84" s="779"/>
      <c r="E84" s="779"/>
    </row>
    <row r="85" spans="1:5" s="45" customFormat="1" ht="12" x14ac:dyDescent="0.25">
      <c r="A85" s="788" t="s">
        <v>149</v>
      </c>
      <c r="B85" s="788"/>
      <c r="C85" s="788"/>
      <c r="D85" s="788"/>
      <c r="E85" s="788"/>
    </row>
  </sheetData>
  <mergeCells count="17">
    <mergeCell ref="A70:D70"/>
    <mergeCell ref="A72:E72"/>
    <mergeCell ref="A73:A74"/>
    <mergeCell ref="A84:E84"/>
    <mergeCell ref="A85:E85"/>
    <mergeCell ref="A69:D69"/>
    <mergeCell ref="A12:C12"/>
    <mergeCell ref="A15:D15"/>
    <mergeCell ref="A16:A17"/>
    <mergeCell ref="A33:D33"/>
    <mergeCell ref="A34:D34"/>
    <mergeCell ref="A36:D36"/>
    <mergeCell ref="A37:A38"/>
    <mergeCell ref="A51:D51"/>
    <mergeCell ref="A52:D52"/>
    <mergeCell ref="A54:D54"/>
    <mergeCell ref="A55:A56"/>
  </mergeCells>
  <pageMargins left="0.70866141732283472" right="0.70866141732283472" top="1.3385826771653544" bottom="0.74803149606299213" header="0.31496062992125984" footer="0.31496062992125984"/>
  <pageSetup paperSize="9" scale="70" fitToHeight="2" orientation="portrait" horizont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rowBreaks count="1" manualBreakCount="1">
    <brk id="52" max="4" man="1"/>
  </rowBreaks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B0648-02D0-43FC-B3C1-E878D922BDD3}">
  <dimension ref="A1:F112"/>
  <sheetViews>
    <sheetView topLeftCell="A74" zoomScale="85" zoomScaleNormal="85" workbookViewId="0">
      <selection activeCell="A88" sqref="A88:D88"/>
    </sheetView>
  </sheetViews>
  <sheetFormatPr defaultColWidth="8.88671875" defaultRowHeight="14.4" x14ac:dyDescent="0.3"/>
  <cols>
    <col min="1" max="1" width="46.44140625" style="52" customWidth="1"/>
    <col min="2" max="2" width="25.109375" style="52" customWidth="1"/>
    <col min="3" max="3" width="22.5546875" style="52" customWidth="1"/>
    <col min="4" max="4" width="19" style="52" customWidth="1"/>
    <col min="5" max="5" width="14.21875" style="52" customWidth="1"/>
    <col min="6" max="16384" width="8.88671875" style="52"/>
  </cols>
  <sheetData>
    <row r="1" spans="1:3" x14ac:dyDescent="0.3">
      <c r="A1" s="51" t="s">
        <v>319</v>
      </c>
    </row>
    <row r="2" spans="1:3" x14ac:dyDescent="0.3">
      <c r="A2" s="53" t="s">
        <v>122</v>
      </c>
      <c r="B2" s="54" t="s">
        <v>1</v>
      </c>
      <c r="C2" s="54" t="s">
        <v>3</v>
      </c>
    </row>
    <row r="3" spans="1:3" x14ac:dyDescent="0.3">
      <c r="A3" s="121" t="s">
        <v>2</v>
      </c>
      <c r="B3" s="98">
        <v>15625.541320209999</v>
      </c>
      <c r="C3" s="98">
        <v>2982.7449999999999</v>
      </c>
    </row>
    <row r="4" spans="1:3" x14ac:dyDescent="0.3">
      <c r="A4" s="122" t="s">
        <v>320</v>
      </c>
      <c r="B4" s="96">
        <v>7000</v>
      </c>
      <c r="C4" s="96"/>
    </row>
    <row r="5" spans="1:3" ht="28.8" x14ac:dyDescent="0.3">
      <c r="A5" s="123" t="s">
        <v>321</v>
      </c>
      <c r="B5" s="124">
        <v>2000</v>
      </c>
      <c r="C5" s="124"/>
    </row>
    <row r="6" spans="1:3" x14ac:dyDescent="0.3">
      <c r="A6" s="125" t="s">
        <v>322</v>
      </c>
      <c r="B6" s="126">
        <v>3999.9999999999995</v>
      </c>
      <c r="C6" s="126"/>
    </row>
    <row r="7" spans="1:3" ht="43.2" x14ac:dyDescent="0.3">
      <c r="A7" s="127" t="s">
        <v>323</v>
      </c>
      <c r="B7" s="128">
        <v>1000</v>
      </c>
      <c r="C7" s="128"/>
    </row>
    <row r="8" spans="1:3" x14ac:dyDescent="0.3">
      <c r="A8" s="129" t="s">
        <v>306</v>
      </c>
      <c r="B8" s="96">
        <v>8625.541320209999</v>
      </c>
      <c r="C8" s="96">
        <v>2982.7449999999999</v>
      </c>
    </row>
    <row r="9" spans="1:3" ht="28.8" x14ac:dyDescent="0.3">
      <c r="A9" s="123" t="s">
        <v>324</v>
      </c>
      <c r="B9" s="124">
        <v>4052.41</v>
      </c>
      <c r="C9" s="124">
        <v>1413.145</v>
      </c>
    </row>
    <row r="10" spans="1:3" x14ac:dyDescent="0.3">
      <c r="A10" s="125" t="s">
        <v>325</v>
      </c>
      <c r="B10" s="126">
        <v>1638.85108358</v>
      </c>
      <c r="C10" s="126">
        <v>1000</v>
      </c>
    </row>
    <row r="11" spans="1:3" ht="43.2" x14ac:dyDescent="0.3">
      <c r="A11" s="125" t="s">
        <v>326</v>
      </c>
      <c r="B11" s="126">
        <v>1672.54023663</v>
      </c>
      <c r="C11" s="126">
        <v>569.6</v>
      </c>
    </row>
    <row r="12" spans="1:3" ht="28.8" x14ac:dyDescent="0.3">
      <c r="A12" s="125" t="s">
        <v>327</v>
      </c>
      <c r="B12" s="126">
        <v>524.14</v>
      </c>
      <c r="C12" s="126"/>
    </row>
    <row r="13" spans="1:3" ht="43.2" x14ac:dyDescent="0.3">
      <c r="A13" s="130" t="s">
        <v>328</v>
      </c>
      <c r="B13" s="131">
        <v>737.6</v>
      </c>
      <c r="C13" s="131"/>
    </row>
    <row r="14" spans="1:3" x14ac:dyDescent="0.3">
      <c r="A14" s="132" t="s">
        <v>4</v>
      </c>
      <c r="B14" s="98">
        <v>2387.4100000000003</v>
      </c>
      <c r="C14" s="98"/>
    </row>
    <row r="15" spans="1:3" x14ac:dyDescent="0.3">
      <c r="A15" s="129" t="s">
        <v>320</v>
      </c>
      <c r="B15" s="96">
        <v>500.01000000000005</v>
      </c>
      <c r="C15" s="96"/>
    </row>
    <row r="16" spans="1:3" x14ac:dyDescent="0.3">
      <c r="A16" s="117" t="s">
        <v>329</v>
      </c>
      <c r="B16" s="133">
        <v>500.01000000000005</v>
      </c>
      <c r="C16" s="134"/>
    </row>
    <row r="17" spans="1:4" x14ac:dyDescent="0.3">
      <c r="A17" s="129" t="s">
        <v>306</v>
      </c>
      <c r="B17" s="96">
        <v>1887.4</v>
      </c>
      <c r="C17" s="96"/>
    </row>
    <row r="18" spans="1:4" x14ac:dyDescent="0.3">
      <c r="A18" s="123" t="s">
        <v>331</v>
      </c>
      <c r="B18" s="124">
        <v>437.4</v>
      </c>
      <c r="C18" s="124"/>
    </row>
    <row r="19" spans="1:4" x14ac:dyDescent="0.3">
      <c r="A19" s="244" t="s">
        <v>330</v>
      </c>
      <c r="B19" s="245">
        <v>1450</v>
      </c>
      <c r="C19" s="245"/>
    </row>
    <row r="20" spans="1:4" x14ac:dyDescent="0.3">
      <c r="A20" s="121" t="s">
        <v>128</v>
      </c>
      <c r="B20" s="98">
        <v>18012.951320209999</v>
      </c>
      <c r="C20" s="98">
        <v>2982.7449999999999</v>
      </c>
    </row>
    <row r="21" spans="1:4" s="57" customFormat="1" ht="23.4" customHeight="1" x14ac:dyDescent="0.25">
      <c r="A21" s="794" t="s">
        <v>358</v>
      </c>
      <c r="B21" s="794"/>
      <c r="C21" s="794"/>
    </row>
    <row r="22" spans="1:4" s="57" customFormat="1" ht="12" x14ac:dyDescent="0.25">
      <c r="A22" s="58" t="s">
        <v>170</v>
      </c>
    </row>
    <row r="24" spans="1:4" ht="27" customHeight="1" x14ac:dyDescent="0.3">
      <c r="A24" s="795" t="s">
        <v>386</v>
      </c>
      <c r="B24" s="795"/>
      <c r="C24" s="795"/>
      <c r="D24" s="795"/>
    </row>
    <row r="25" spans="1:4" x14ac:dyDescent="0.3">
      <c r="A25" s="814" t="s">
        <v>171</v>
      </c>
      <c r="B25" s="59" t="s">
        <v>1</v>
      </c>
      <c r="C25" s="59" t="s">
        <v>172</v>
      </c>
      <c r="D25" s="59" t="s">
        <v>100</v>
      </c>
    </row>
    <row r="26" spans="1:4" x14ac:dyDescent="0.3">
      <c r="A26" s="815"/>
      <c r="B26" s="60" t="s">
        <v>72</v>
      </c>
      <c r="C26" s="60" t="s">
        <v>6</v>
      </c>
      <c r="D26" s="60" t="s">
        <v>81</v>
      </c>
    </row>
    <row r="27" spans="1:4" x14ac:dyDescent="0.3">
      <c r="A27" s="135" t="s">
        <v>2</v>
      </c>
      <c r="B27" s="136">
        <v>15625.541320209999</v>
      </c>
      <c r="C27" s="137"/>
      <c r="D27" s="138"/>
    </row>
    <row r="28" spans="1:4" x14ac:dyDescent="0.3">
      <c r="A28" s="135" t="s">
        <v>173</v>
      </c>
      <c r="B28" s="136">
        <v>14250.208671509999</v>
      </c>
      <c r="C28" s="136">
        <v>5703</v>
      </c>
      <c r="D28" s="139">
        <v>39.992083938432039</v>
      </c>
    </row>
    <row r="29" spans="1:4" x14ac:dyDescent="0.3">
      <c r="A29" s="140" t="s">
        <v>174</v>
      </c>
      <c r="B29" s="141">
        <v>14250.208671509999</v>
      </c>
      <c r="C29" s="141">
        <v>5703</v>
      </c>
      <c r="D29" s="142">
        <v>39.992083938432039</v>
      </c>
    </row>
    <row r="30" spans="1:4" x14ac:dyDescent="0.3">
      <c r="A30" s="140" t="s">
        <v>175</v>
      </c>
      <c r="B30" s="141"/>
      <c r="C30" s="141"/>
      <c r="D30" s="142"/>
    </row>
    <row r="31" spans="1:4" x14ac:dyDescent="0.3">
      <c r="A31" s="143" t="s">
        <v>176</v>
      </c>
      <c r="B31" s="160">
        <v>1375.3326487000002</v>
      </c>
      <c r="C31" s="144"/>
      <c r="D31" s="145"/>
    </row>
    <row r="32" spans="1:4" x14ac:dyDescent="0.3">
      <c r="A32" s="135" t="s">
        <v>4</v>
      </c>
      <c r="B32" s="136">
        <v>2387.41</v>
      </c>
      <c r="C32" s="144"/>
      <c r="D32" s="145"/>
    </row>
    <row r="33" spans="1:4" x14ac:dyDescent="0.3">
      <c r="A33" s="135" t="s">
        <v>173</v>
      </c>
      <c r="B33" s="136">
        <v>1949</v>
      </c>
      <c r="C33" s="136">
        <v>780</v>
      </c>
      <c r="D33" s="139">
        <v>40.000000043759066</v>
      </c>
    </row>
    <row r="34" spans="1:4" x14ac:dyDescent="0.3">
      <c r="A34" s="140" t="s">
        <v>174</v>
      </c>
      <c r="B34" s="146">
        <v>1949</v>
      </c>
      <c r="C34" s="146">
        <v>780</v>
      </c>
      <c r="D34" s="147">
        <v>40.000000043759066</v>
      </c>
    </row>
    <row r="35" spans="1:4" x14ac:dyDescent="0.3">
      <c r="A35" s="140" t="s">
        <v>175</v>
      </c>
      <c r="B35" s="141"/>
      <c r="C35" s="141"/>
      <c r="D35" s="142"/>
    </row>
    <row r="36" spans="1:4" x14ac:dyDescent="0.3">
      <c r="A36" s="143" t="s">
        <v>176</v>
      </c>
      <c r="B36" s="225">
        <v>438</v>
      </c>
      <c r="C36" s="144"/>
      <c r="D36" s="145"/>
    </row>
    <row r="37" spans="1:4" x14ac:dyDescent="0.3">
      <c r="A37" s="135" t="s">
        <v>128</v>
      </c>
      <c r="B37" s="136">
        <v>18012.951320209999</v>
      </c>
      <c r="C37" s="144"/>
      <c r="D37" s="145"/>
    </row>
    <row r="38" spans="1:4" x14ac:dyDescent="0.3">
      <c r="A38" s="135" t="s">
        <v>173</v>
      </c>
      <c r="B38" s="136">
        <v>16199</v>
      </c>
      <c r="C38" s="136">
        <v>6482</v>
      </c>
      <c r="D38" s="139">
        <v>39.992984038220705</v>
      </c>
    </row>
    <row r="39" spans="1:4" x14ac:dyDescent="0.3">
      <c r="A39" s="140" t="s">
        <v>174</v>
      </c>
      <c r="B39" s="141">
        <v>16199</v>
      </c>
      <c r="C39" s="141">
        <v>6482</v>
      </c>
      <c r="D39" s="142">
        <v>39.992984038220705</v>
      </c>
    </row>
    <row r="40" spans="1:4" x14ac:dyDescent="0.3">
      <c r="A40" s="140" t="s">
        <v>175</v>
      </c>
      <c r="B40" s="141"/>
      <c r="C40" s="141"/>
      <c r="D40" s="142"/>
    </row>
    <row r="41" spans="1:4" x14ac:dyDescent="0.3">
      <c r="A41" s="143" t="s">
        <v>176</v>
      </c>
      <c r="B41" s="225">
        <v>1814</v>
      </c>
      <c r="C41" s="144"/>
      <c r="D41" s="145"/>
    </row>
    <row r="42" spans="1:4" s="57" customFormat="1" ht="23.4" customHeight="1" x14ac:dyDescent="0.25">
      <c r="A42" s="794" t="s">
        <v>359</v>
      </c>
      <c r="B42" s="794"/>
      <c r="C42" s="794"/>
      <c r="D42" s="794"/>
    </row>
    <row r="43" spans="1:4" s="57" customFormat="1" ht="12" x14ac:dyDescent="0.25">
      <c r="A43" s="798" t="s">
        <v>177</v>
      </c>
      <c r="B43" s="798"/>
      <c r="C43" s="798"/>
      <c r="D43" s="798"/>
    </row>
    <row r="45" spans="1:4" ht="29.4" customHeight="1" x14ac:dyDescent="0.3">
      <c r="A45" s="793" t="s">
        <v>385</v>
      </c>
      <c r="B45" s="793"/>
      <c r="C45" s="793"/>
      <c r="D45" s="793"/>
    </row>
    <row r="46" spans="1:4" x14ac:dyDescent="0.3">
      <c r="A46" s="817" t="s">
        <v>135</v>
      </c>
      <c r="B46" s="61" t="s">
        <v>1</v>
      </c>
      <c r="C46" s="62" t="s">
        <v>136</v>
      </c>
      <c r="D46" s="62" t="s">
        <v>100</v>
      </c>
    </row>
    <row r="47" spans="1:4" x14ac:dyDescent="0.3">
      <c r="A47" s="817"/>
      <c r="B47" s="63" t="s">
        <v>72</v>
      </c>
      <c r="C47" s="63" t="s">
        <v>6</v>
      </c>
      <c r="D47" s="63" t="s">
        <v>81</v>
      </c>
    </row>
    <row r="48" spans="1:4" x14ac:dyDescent="0.3">
      <c r="A48" s="164" t="s">
        <v>349</v>
      </c>
      <c r="B48" s="166">
        <f>B49+B60</f>
        <v>12399.156667499999</v>
      </c>
      <c r="C48" s="166">
        <f>C49+C60</f>
        <v>4935.2826204200001</v>
      </c>
      <c r="D48" s="167">
        <f>C48/B48*100</f>
        <v>39.803373348415676</v>
      </c>
    </row>
    <row r="49" spans="1:4" x14ac:dyDescent="0.3">
      <c r="A49" s="222" t="s">
        <v>370</v>
      </c>
      <c r="B49" s="166">
        <v>10450.156667499999</v>
      </c>
      <c r="C49" s="166">
        <v>4155.2826204200001</v>
      </c>
      <c r="D49" s="167">
        <v>39.762873922674601</v>
      </c>
    </row>
    <row r="50" spans="1:4" x14ac:dyDescent="0.3">
      <c r="A50" s="223" t="s">
        <v>320</v>
      </c>
      <c r="B50" s="181">
        <v>3204.5175880000002</v>
      </c>
      <c r="C50" s="181">
        <v>1369.53597992</v>
      </c>
      <c r="D50" s="182">
        <v>42.7376646347182</v>
      </c>
    </row>
    <row r="51" spans="1:4" ht="28.8" x14ac:dyDescent="0.3">
      <c r="A51" s="165" t="s">
        <v>321</v>
      </c>
      <c r="B51" s="184">
        <v>2000</v>
      </c>
      <c r="C51" s="184">
        <v>900</v>
      </c>
      <c r="D51" s="169">
        <v>45</v>
      </c>
    </row>
    <row r="52" spans="1:4" x14ac:dyDescent="0.3">
      <c r="A52" s="165" t="s">
        <v>322</v>
      </c>
      <c r="B52" s="185">
        <v>204.51758799999999</v>
      </c>
      <c r="C52" s="185">
        <v>69.535979920000003</v>
      </c>
      <c r="D52" s="186">
        <v>34</v>
      </c>
    </row>
    <row r="53" spans="1:4" ht="43.2" x14ac:dyDescent="0.3">
      <c r="A53" s="165" t="s">
        <v>323</v>
      </c>
      <c r="B53" s="185">
        <v>1000</v>
      </c>
      <c r="C53" s="185">
        <v>400</v>
      </c>
      <c r="D53" s="186">
        <v>40</v>
      </c>
    </row>
    <row r="54" spans="1:4" x14ac:dyDescent="0.3">
      <c r="A54" s="223" t="s">
        <v>306</v>
      </c>
      <c r="B54" s="187">
        <v>7246</v>
      </c>
      <c r="C54" s="187">
        <v>2786</v>
      </c>
      <c r="D54" s="188">
        <v>38.4</v>
      </c>
    </row>
    <row r="55" spans="1:4" ht="28.8" x14ac:dyDescent="0.3">
      <c r="A55" s="165" t="s">
        <v>324</v>
      </c>
      <c r="B55" s="185">
        <v>4052.41</v>
      </c>
      <c r="C55" s="185">
        <v>1585.5469999899999</v>
      </c>
      <c r="D55" s="186">
        <v>39.126026240928198</v>
      </c>
    </row>
    <row r="56" spans="1:4" x14ac:dyDescent="0.3">
      <c r="A56" s="165" t="s">
        <v>325</v>
      </c>
      <c r="B56" s="185">
        <v>1638.85108358</v>
      </c>
      <c r="C56" s="185">
        <v>655.54043343000001</v>
      </c>
      <c r="D56" s="186">
        <v>39.999999999878</v>
      </c>
    </row>
    <row r="57" spans="1:4" ht="43.2" x14ac:dyDescent="0.3">
      <c r="A57" s="165" t="s">
        <v>326</v>
      </c>
      <c r="B57" s="185">
        <v>640.70000000000005</v>
      </c>
      <c r="C57" s="185">
        <v>260</v>
      </c>
      <c r="D57" s="210">
        <v>40.553779322379597</v>
      </c>
    </row>
    <row r="58" spans="1:4" ht="28.8" x14ac:dyDescent="0.3">
      <c r="A58" s="165" t="s">
        <v>327</v>
      </c>
      <c r="B58" s="185">
        <v>262.07</v>
      </c>
      <c r="C58" s="185">
        <v>104.828</v>
      </c>
      <c r="D58" s="186">
        <v>40</v>
      </c>
    </row>
    <row r="59" spans="1:4" ht="43.2" x14ac:dyDescent="0.3">
      <c r="A59" s="165" t="s">
        <v>328</v>
      </c>
      <c r="B59" s="185">
        <v>651.61799599999995</v>
      </c>
      <c r="C59" s="185">
        <v>180.00719839999999</v>
      </c>
      <c r="D59" s="186">
        <v>27.624651176760899</v>
      </c>
    </row>
    <row r="60" spans="1:4" x14ac:dyDescent="0.3">
      <c r="A60" s="224" t="s">
        <v>382</v>
      </c>
      <c r="B60" s="198">
        <f>B61+B63</f>
        <v>1949</v>
      </c>
      <c r="C60" s="198">
        <f>C61+C63</f>
        <v>780</v>
      </c>
      <c r="D60" s="199">
        <v>40.000000043759101</v>
      </c>
    </row>
    <row r="61" spans="1:4" x14ac:dyDescent="0.3">
      <c r="A61" s="223" t="s">
        <v>320</v>
      </c>
      <c r="B61" s="181">
        <f>B62</f>
        <v>399</v>
      </c>
      <c r="C61" s="181">
        <f>C62</f>
        <v>160</v>
      </c>
      <c r="D61" s="182">
        <v>40.100250626566414</v>
      </c>
    </row>
    <row r="62" spans="1:4" x14ac:dyDescent="0.3">
      <c r="A62" s="165" t="s">
        <v>329</v>
      </c>
      <c r="B62" s="196">
        <v>399</v>
      </c>
      <c r="C62" s="196">
        <v>160</v>
      </c>
      <c r="D62" s="197">
        <v>40.100250626566414</v>
      </c>
    </row>
    <row r="63" spans="1:4" x14ac:dyDescent="0.3">
      <c r="A63" s="223" t="s">
        <v>306</v>
      </c>
      <c r="B63" s="181">
        <f>B65+B64</f>
        <v>1550</v>
      </c>
      <c r="C63" s="181">
        <f>C65+C64</f>
        <v>620</v>
      </c>
      <c r="D63" s="200">
        <v>40</v>
      </c>
    </row>
    <row r="64" spans="1:4" x14ac:dyDescent="0.3">
      <c r="A64" s="165" t="s">
        <v>331</v>
      </c>
      <c r="B64" s="201">
        <v>100</v>
      </c>
      <c r="C64" s="201">
        <v>40</v>
      </c>
      <c r="D64" s="202">
        <v>40</v>
      </c>
    </row>
    <row r="65" spans="1:4" x14ac:dyDescent="0.3">
      <c r="A65" s="165" t="s">
        <v>330</v>
      </c>
      <c r="B65" s="201">
        <v>1450</v>
      </c>
      <c r="C65" s="201">
        <v>580</v>
      </c>
      <c r="D65" s="202">
        <v>40</v>
      </c>
    </row>
    <row r="66" spans="1:4" x14ac:dyDescent="0.3">
      <c r="A66" s="189" t="s">
        <v>140</v>
      </c>
      <c r="B66" s="190" t="s">
        <v>347</v>
      </c>
      <c r="C66" s="190" t="s">
        <v>347</v>
      </c>
      <c r="D66" s="190" t="s">
        <v>347</v>
      </c>
    </row>
    <row r="67" spans="1:4" x14ac:dyDescent="0.3">
      <c r="A67" s="189" t="s">
        <v>383</v>
      </c>
      <c r="B67" s="190" t="s">
        <v>347</v>
      </c>
      <c r="C67" s="190" t="s">
        <v>347</v>
      </c>
      <c r="D67" s="190" t="s">
        <v>347</v>
      </c>
    </row>
    <row r="68" spans="1:4" x14ac:dyDescent="0.3">
      <c r="A68" s="189" t="s">
        <v>384</v>
      </c>
      <c r="B68" s="190" t="s">
        <v>347</v>
      </c>
      <c r="C68" s="190" t="s">
        <v>347</v>
      </c>
      <c r="D68" s="190" t="s">
        <v>347</v>
      </c>
    </row>
    <row r="69" spans="1:4" x14ac:dyDescent="0.3">
      <c r="A69" s="189" t="s">
        <v>128</v>
      </c>
      <c r="B69" s="166">
        <f>B48</f>
        <v>12399.156667499999</v>
      </c>
      <c r="C69" s="166">
        <f>C48</f>
        <v>4935.2826204200001</v>
      </c>
      <c r="D69" s="167">
        <f>C69/B69*100</f>
        <v>39.803373348415676</v>
      </c>
    </row>
    <row r="70" spans="1:4" s="57" customFormat="1" ht="48" customHeight="1" x14ac:dyDescent="0.25">
      <c r="A70" s="801" t="s">
        <v>429</v>
      </c>
      <c r="B70" s="801"/>
      <c r="C70" s="801"/>
      <c r="D70" s="801"/>
    </row>
    <row r="71" spans="1:4" s="57" customFormat="1" ht="12" x14ac:dyDescent="0.25">
      <c r="A71" s="799" t="s">
        <v>178</v>
      </c>
      <c r="B71" s="799"/>
      <c r="C71" s="799"/>
      <c r="D71" s="799"/>
    </row>
    <row r="72" spans="1:4" x14ac:dyDescent="0.3">
      <c r="A72" s="65"/>
      <c r="B72" s="65"/>
      <c r="C72" s="65"/>
      <c r="D72" s="65"/>
    </row>
    <row r="73" spans="1:4" ht="27" customHeight="1" x14ac:dyDescent="0.3">
      <c r="A73" s="793" t="s">
        <v>380</v>
      </c>
      <c r="B73" s="793"/>
      <c r="C73" s="793"/>
      <c r="D73" s="793"/>
    </row>
    <row r="74" spans="1:4" x14ac:dyDescent="0.3">
      <c r="A74" s="818" t="s">
        <v>135</v>
      </c>
      <c r="B74" s="66" t="s">
        <v>1</v>
      </c>
      <c r="C74" s="67" t="s">
        <v>136</v>
      </c>
      <c r="D74" s="67" t="s">
        <v>100</v>
      </c>
    </row>
    <row r="75" spans="1:4" x14ac:dyDescent="0.3">
      <c r="A75" s="819"/>
      <c r="B75" s="63" t="s">
        <v>72</v>
      </c>
      <c r="C75" s="63" t="s">
        <v>6</v>
      </c>
      <c r="D75" s="63" t="s">
        <v>81</v>
      </c>
    </row>
    <row r="76" spans="1:4" x14ac:dyDescent="0.3">
      <c r="A76" s="164" t="s">
        <v>137</v>
      </c>
      <c r="B76" s="246">
        <v>3800</v>
      </c>
      <c r="C76" s="166">
        <v>1547.2208016</v>
      </c>
      <c r="D76" s="167">
        <v>40.7157796780509</v>
      </c>
    </row>
    <row r="77" spans="1:4" x14ac:dyDescent="0.3">
      <c r="A77" s="213" t="s">
        <v>138</v>
      </c>
      <c r="B77" s="246">
        <v>3800</v>
      </c>
      <c r="C77" s="166">
        <f>C78+C80</f>
        <v>1547.2</v>
      </c>
      <c r="D77" s="247">
        <v>40.7157796780509</v>
      </c>
    </row>
    <row r="78" spans="1:4" x14ac:dyDescent="0.3">
      <c r="A78" s="172" t="s">
        <v>320</v>
      </c>
      <c r="B78" s="173">
        <v>3470</v>
      </c>
      <c r="C78" s="173">
        <v>1415.2</v>
      </c>
      <c r="D78" s="174">
        <v>40.783861671469701</v>
      </c>
    </row>
    <row r="79" spans="1:4" x14ac:dyDescent="0.3">
      <c r="A79" s="248" t="s">
        <v>322</v>
      </c>
      <c r="B79" s="249">
        <v>3470</v>
      </c>
      <c r="C79" s="249">
        <v>1415.2</v>
      </c>
      <c r="D79" s="250">
        <v>40.783861671469701</v>
      </c>
    </row>
    <row r="80" spans="1:4" x14ac:dyDescent="0.3">
      <c r="A80" s="172" t="s">
        <v>306</v>
      </c>
      <c r="B80" s="173">
        <v>330</v>
      </c>
      <c r="C80" s="173">
        <v>132</v>
      </c>
      <c r="D80" s="174">
        <v>40</v>
      </c>
    </row>
    <row r="81" spans="1:5" ht="28.8" x14ac:dyDescent="0.3">
      <c r="A81" s="175" t="s">
        <v>327</v>
      </c>
      <c r="B81" s="176">
        <v>262.07</v>
      </c>
      <c r="C81" s="176">
        <v>104.828</v>
      </c>
      <c r="D81" s="177">
        <v>40</v>
      </c>
    </row>
    <row r="82" spans="1:5" ht="43.2" x14ac:dyDescent="0.3">
      <c r="A82" s="175" t="s">
        <v>328</v>
      </c>
      <c r="B82" s="176">
        <v>67.982004000000003</v>
      </c>
      <c r="C82" s="176">
        <v>27.192801599999999</v>
      </c>
      <c r="D82" s="177">
        <v>40</v>
      </c>
    </row>
    <row r="83" spans="1:5" x14ac:dyDescent="0.3">
      <c r="A83" s="213" t="s">
        <v>139</v>
      </c>
      <c r="B83" s="190" t="s">
        <v>347</v>
      </c>
      <c r="C83" s="190" t="s">
        <v>347</v>
      </c>
      <c r="D83" s="190" t="s">
        <v>347</v>
      </c>
    </row>
    <row r="84" spans="1:5" x14ac:dyDescent="0.3">
      <c r="A84" s="189" t="s">
        <v>140</v>
      </c>
      <c r="B84" s="190" t="s">
        <v>347</v>
      </c>
      <c r="C84" s="190" t="s">
        <v>347</v>
      </c>
      <c r="D84" s="190" t="s">
        <v>347</v>
      </c>
    </row>
    <row r="85" spans="1:5" x14ac:dyDescent="0.3">
      <c r="A85" s="189" t="s">
        <v>383</v>
      </c>
      <c r="B85" s="190" t="s">
        <v>347</v>
      </c>
      <c r="C85" s="190" t="s">
        <v>347</v>
      </c>
      <c r="D85" s="190" t="s">
        <v>347</v>
      </c>
    </row>
    <row r="86" spans="1:5" x14ac:dyDescent="0.3">
      <c r="A86" s="189" t="s">
        <v>384</v>
      </c>
      <c r="B86" s="190" t="s">
        <v>347</v>
      </c>
      <c r="C86" s="190" t="s">
        <v>347</v>
      </c>
      <c r="D86" s="190" t="s">
        <v>347</v>
      </c>
    </row>
    <row r="87" spans="1:5" x14ac:dyDescent="0.3">
      <c r="A87" s="189" t="s">
        <v>128</v>
      </c>
      <c r="B87" s="193">
        <v>3800</v>
      </c>
      <c r="C87" s="166">
        <v>1547.2208016</v>
      </c>
      <c r="D87" s="167">
        <v>40.7157796780509</v>
      </c>
    </row>
    <row r="88" spans="1:5" ht="50.4" customHeight="1" x14ac:dyDescent="0.3">
      <c r="A88" s="820" t="s">
        <v>366</v>
      </c>
      <c r="B88" s="801"/>
      <c r="C88" s="801"/>
      <c r="D88" s="801"/>
    </row>
    <row r="89" spans="1:5" x14ac:dyDescent="0.3">
      <c r="A89" s="799" t="s">
        <v>178</v>
      </c>
      <c r="B89" s="799"/>
      <c r="C89" s="799"/>
      <c r="D89" s="799"/>
    </row>
    <row r="91" spans="1:5" ht="27" customHeight="1" x14ac:dyDescent="0.3">
      <c r="A91" s="816" t="s">
        <v>381</v>
      </c>
      <c r="B91" s="816"/>
      <c r="C91" s="816"/>
      <c r="D91" s="816"/>
      <c r="E91" s="816"/>
    </row>
    <row r="92" spans="1:5" ht="28.8" x14ac:dyDescent="0.3">
      <c r="A92" s="53" t="s">
        <v>122</v>
      </c>
      <c r="B92" s="54" t="s">
        <v>1</v>
      </c>
      <c r="C92" s="54" t="s">
        <v>180</v>
      </c>
      <c r="D92" s="54" t="s">
        <v>92</v>
      </c>
      <c r="E92" s="54" t="s">
        <v>100</v>
      </c>
    </row>
    <row r="93" spans="1:5" x14ac:dyDescent="0.3">
      <c r="A93" s="121" t="s">
        <v>2</v>
      </c>
      <c r="B93" s="98">
        <v>15625.541320209999</v>
      </c>
      <c r="C93" s="98">
        <v>14250.208671510001</v>
      </c>
      <c r="D93" s="98">
        <v>5703</v>
      </c>
      <c r="E93" s="150">
        <v>39.992083938432032</v>
      </c>
    </row>
    <row r="94" spans="1:5" x14ac:dyDescent="0.3">
      <c r="A94" s="122" t="s">
        <v>320</v>
      </c>
      <c r="B94" s="96">
        <v>7000</v>
      </c>
      <c r="C94" s="96">
        <v>6674.5175879999997</v>
      </c>
      <c r="D94" s="96">
        <v>2784.7359799200003</v>
      </c>
      <c r="E94" s="97">
        <v>41.721906388060603</v>
      </c>
    </row>
    <row r="95" spans="1:5" ht="28.8" x14ac:dyDescent="0.3">
      <c r="A95" s="123" t="s">
        <v>321</v>
      </c>
      <c r="B95" s="124">
        <v>2000</v>
      </c>
      <c r="C95" s="124">
        <v>2000</v>
      </c>
      <c r="D95" s="124">
        <v>900</v>
      </c>
      <c r="E95" s="151">
        <v>45</v>
      </c>
    </row>
    <row r="96" spans="1:5" x14ac:dyDescent="0.3">
      <c r="A96" s="125" t="s">
        <v>322</v>
      </c>
      <c r="B96" s="126">
        <v>3999.9999999999995</v>
      </c>
      <c r="C96" s="126">
        <v>3674.5175879999997</v>
      </c>
      <c r="D96" s="126">
        <v>1484.7359799200001</v>
      </c>
      <c r="E96" s="149">
        <v>40.406283120504149</v>
      </c>
    </row>
    <row r="97" spans="1:6" ht="43.2" x14ac:dyDescent="0.3">
      <c r="A97" s="127" t="s">
        <v>323</v>
      </c>
      <c r="B97" s="128">
        <v>1000</v>
      </c>
      <c r="C97" s="128">
        <v>1000</v>
      </c>
      <c r="D97" s="128">
        <v>400</v>
      </c>
      <c r="E97" s="152">
        <v>40</v>
      </c>
    </row>
    <row r="98" spans="1:6" x14ac:dyDescent="0.3">
      <c r="A98" s="64" t="s">
        <v>306</v>
      </c>
      <c r="B98" s="96">
        <v>8625.541320209999</v>
      </c>
      <c r="C98" s="96">
        <v>7575.6910835100007</v>
      </c>
      <c r="D98" s="96">
        <v>2918</v>
      </c>
      <c r="E98" s="97">
        <v>38.468034153813093</v>
      </c>
    </row>
    <row r="99" spans="1:6" ht="28.8" x14ac:dyDescent="0.3">
      <c r="A99" s="123" t="s">
        <v>324</v>
      </c>
      <c r="B99" s="124">
        <v>4052.41</v>
      </c>
      <c r="C99" s="124">
        <v>4052.41</v>
      </c>
      <c r="D99" s="124">
        <v>1585.5469999900001</v>
      </c>
      <c r="E99" s="151">
        <v>39.12602624092824</v>
      </c>
    </row>
    <row r="100" spans="1:6" x14ac:dyDescent="0.3">
      <c r="A100" s="125" t="s">
        <v>325</v>
      </c>
      <c r="B100" s="126">
        <v>1638.85108358</v>
      </c>
      <c r="C100" s="126">
        <v>1638.85108358</v>
      </c>
      <c r="D100" s="126">
        <v>655.54043343000001</v>
      </c>
      <c r="E100" s="149">
        <v>39.999999999877964</v>
      </c>
    </row>
    <row r="101" spans="1:6" ht="43.2" x14ac:dyDescent="0.3">
      <c r="A101" s="125" t="s">
        <v>326</v>
      </c>
      <c r="B101" s="126">
        <v>1672.54023663</v>
      </c>
      <c r="C101" s="126">
        <v>640.68999993</v>
      </c>
      <c r="D101" s="126">
        <v>260</v>
      </c>
      <c r="E101" s="149">
        <v>40.581248346065472</v>
      </c>
    </row>
    <row r="102" spans="1:6" ht="28.8" x14ac:dyDescent="0.3">
      <c r="A102" s="125" t="s">
        <v>327</v>
      </c>
      <c r="B102" s="126">
        <v>524.14</v>
      </c>
      <c r="C102" s="126">
        <v>524.14</v>
      </c>
      <c r="D102" s="126">
        <v>209.65600000000001</v>
      </c>
      <c r="E102" s="149">
        <v>40</v>
      </c>
    </row>
    <row r="103" spans="1:6" ht="43.2" x14ac:dyDescent="0.3">
      <c r="A103" s="130" t="s">
        <v>328</v>
      </c>
      <c r="B103" s="131">
        <v>737.6</v>
      </c>
      <c r="C103" s="131">
        <v>719.59999999999991</v>
      </c>
      <c r="D103" s="131">
        <v>207.2</v>
      </c>
      <c r="E103" s="153">
        <v>28.793774319066152</v>
      </c>
    </row>
    <row r="104" spans="1:6" x14ac:dyDescent="0.3">
      <c r="A104" s="121" t="s">
        <v>4</v>
      </c>
      <c r="B104" s="98">
        <v>2387.4100000000003</v>
      </c>
      <c r="C104" s="98">
        <v>1949</v>
      </c>
      <c r="D104" s="98">
        <v>780</v>
      </c>
      <c r="E104" s="150">
        <v>40.000000043759066</v>
      </c>
    </row>
    <row r="105" spans="1:6" x14ac:dyDescent="0.3">
      <c r="A105" s="122" t="s">
        <v>320</v>
      </c>
      <c r="B105" s="96">
        <v>500.01000000000005</v>
      </c>
      <c r="C105" s="96">
        <v>399</v>
      </c>
      <c r="D105" s="96">
        <v>160</v>
      </c>
      <c r="E105" s="97">
        <v>40.100250626566414</v>
      </c>
    </row>
    <row r="106" spans="1:6" x14ac:dyDescent="0.3">
      <c r="A106" s="154" t="s">
        <v>329</v>
      </c>
      <c r="B106" s="134">
        <v>500.01000000000005</v>
      </c>
      <c r="C106" s="134">
        <v>399</v>
      </c>
      <c r="D106" s="134">
        <v>160</v>
      </c>
      <c r="E106" s="155">
        <v>40.100250626566414</v>
      </c>
    </row>
    <row r="107" spans="1:6" x14ac:dyDescent="0.3">
      <c r="A107" s="122" t="s">
        <v>306</v>
      </c>
      <c r="B107" s="96">
        <v>1887.4</v>
      </c>
      <c r="C107" s="96">
        <v>1550</v>
      </c>
      <c r="D107" s="96">
        <v>620</v>
      </c>
      <c r="E107" s="97">
        <v>40</v>
      </c>
    </row>
    <row r="108" spans="1:6" x14ac:dyDescent="0.3">
      <c r="A108" s="156" t="s">
        <v>331</v>
      </c>
      <c r="B108" s="124">
        <v>437.4</v>
      </c>
      <c r="C108" s="124">
        <v>100</v>
      </c>
      <c r="D108" s="124">
        <v>40</v>
      </c>
      <c r="E108" s="253">
        <v>40</v>
      </c>
    </row>
    <row r="109" spans="1:6" x14ac:dyDescent="0.3">
      <c r="A109" s="251" t="s">
        <v>330</v>
      </c>
      <c r="B109" s="245">
        <v>1450</v>
      </c>
      <c r="C109" s="245">
        <v>1450</v>
      </c>
      <c r="D109" s="245">
        <v>580</v>
      </c>
      <c r="E109" s="252">
        <v>40</v>
      </c>
    </row>
    <row r="110" spans="1:6" x14ac:dyDescent="0.3">
      <c r="A110" s="121" t="s">
        <v>128</v>
      </c>
      <c r="B110" s="98">
        <v>18012.951320209999</v>
      </c>
      <c r="C110" s="98">
        <v>16199</v>
      </c>
      <c r="D110" s="98">
        <v>6483</v>
      </c>
      <c r="E110" s="150">
        <v>39.992984038220705</v>
      </c>
    </row>
    <row r="111" spans="1:6" s="57" customFormat="1" ht="27" customHeight="1" x14ac:dyDescent="0.3">
      <c r="A111" s="801" t="s">
        <v>353</v>
      </c>
      <c r="B111" s="801"/>
      <c r="C111" s="801"/>
      <c r="D111" s="801"/>
      <c r="E111" s="801"/>
      <c r="F111" s="52"/>
    </row>
    <row r="112" spans="1:6" s="57" customFormat="1" ht="12" x14ac:dyDescent="0.25">
      <c r="A112" s="799" t="s">
        <v>182</v>
      </c>
      <c r="B112" s="799"/>
      <c r="C112" s="799"/>
      <c r="D112" s="799"/>
      <c r="E112" s="799"/>
    </row>
  </sheetData>
  <mergeCells count="16">
    <mergeCell ref="A89:D89"/>
    <mergeCell ref="A91:E91"/>
    <mergeCell ref="A111:E111"/>
    <mergeCell ref="A112:E112"/>
    <mergeCell ref="A46:A47"/>
    <mergeCell ref="A70:D70"/>
    <mergeCell ref="A71:D71"/>
    <mergeCell ref="A73:D73"/>
    <mergeCell ref="A74:A75"/>
    <mergeCell ref="A88:D88"/>
    <mergeCell ref="A45:D45"/>
    <mergeCell ref="A21:C21"/>
    <mergeCell ref="A24:D24"/>
    <mergeCell ref="A25:A26"/>
    <mergeCell ref="A42:D42"/>
    <mergeCell ref="A43:D43"/>
  </mergeCells>
  <pageMargins left="0.70866141732283472" right="0.70866141732283472" top="1.1417322834645669" bottom="0.55118110236220474" header="0.31496062992125984" footer="0.31496062992125984"/>
  <pageSetup paperSize="9" scale="54" fitToHeight="2" orientation="portrait" horizont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rowBreaks count="1" manualBreakCount="1">
    <brk id="71" max="4" man="1"/>
  </rowBreaks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E9AF-26F5-48D4-8F5B-1BB6F3497D74}">
  <dimension ref="A1:E105"/>
  <sheetViews>
    <sheetView tabSelected="1" topLeftCell="A52" zoomScale="95" zoomScaleNormal="95" workbookViewId="0">
      <selection activeCell="E10" sqref="E10"/>
    </sheetView>
  </sheetViews>
  <sheetFormatPr defaultColWidth="8.88671875" defaultRowHeight="14.4" x14ac:dyDescent="0.3"/>
  <cols>
    <col min="1" max="1" width="53.6640625" style="52" customWidth="1"/>
    <col min="2" max="2" width="13.77734375" style="52" customWidth="1"/>
    <col min="3" max="3" width="16.33203125" style="52" customWidth="1"/>
    <col min="4" max="4" width="16.109375" style="52" customWidth="1"/>
    <col min="5" max="5" width="15.77734375" style="52" customWidth="1"/>
    <col min="6" max="6" width="9.5546875" style="52" bestFit="1" customWidth="1"/>
    <col min="7" max="16384" width="8.88671875" style="52"/>
  </cols>
  <sheetData>
    <row r="1" spans="1:3" x14ac:dyDescent="0.3">
      <c r="A1" s="51" t="s">
        <v>332</v>
      </c>
      <c r="B1" s="51"/>
      <c r="C1" s="51"/>
    </row>
    <row r="2" spans="1:3" ht="28.8" x14ac:dyDescent="0.3">
      <c r="A2" s="749" t="s">
        <v>122</v>
      </c>
      <c r="B2" s="298" t="s">
        <v>1</v>
      </c>
      <c r="C2" s="298" t="s">
        <v>3</v>
      </c>
    </row>
    <row r="3" spans="1:3" x14ac:dyDescent="0.3">
      <c r="A3" s="55" t="s">
        <v>2</v>
      </c>
      <c r="B3" s="157">
        <v>3035</v>
      </c>
      <c r="C3" s="157">
        <v>800</v>
      </c>
    </row>
    <row r="4" spans="1:3" x14ac:dyDescent="0.3">
      <c r="A4" s="520" t="s">
        <v>42</v>
      </c>
      <c r="B4" s="750">
        <v>340</v>
      </c>
      <c r="C4" s="750"/>
    </row>
    <row r="5" spans="1:3" x14ac:dyDescent="0.3">
      <c r="A5" s="158" t="s">
        <v>333</v>
      </c>
      <c r="B5" s="751">
        <v>340</v>
      </c>
      <c r="C5" s="750"/>
    </row>
    <row r="6" spans="1:3" x14ac:dyDescent="0.3">
      <c r="A6" s="520" t="s">
        <v>44</v>
      </c>
      <c r="B6" s="750">
        <v>135</v>
      </c>
      <c r="C6" s="750"/>
    </row>
    <row r="7" spans="1:3" x14ac:dyDescent="0.3">
      <c r="A7" s="158" t="s">
        <v>334</v>
      </c>
      <c r="B7" s="751">
        <v>135</v>
      </c>
      <c r="C7" s="750"/>
    </row>
    <row r="8" spans="1:3" x14ac:dyDescent="0.3">
      <c r="A8" s="520" t="s">
        <v>46</v>
      </c>
      <c r="B8" s="750">
        <v>1200</v>
      </c>
      <c r="C8" s="750">
        <v>400</v>
      </c>
    </row>
    <row r="9" spans="1:3" x14ac:dyDescent="0.3">
      <c r="A9" s="158" t="s">
        <v>335</v>
      </c>
      <c r="B9" s="751">
        <v>1200</v>
      </c>
      <c r="C9" s="751">
        <v>400</v>
      </c>
    </row>
    <row r="10" spans="1:3" x14ac:dyDescent="0.3">
      <c r="A10" s="520" t="s">
        <v>48</v>
      </c>
      <c r="B10" s="750">
        <v>650</v>
      </c>
      <c r="C10" s="750">
        <v>400</v>
      </c>
    </row>
    <row r="11" spans="1:3" x14ac:dyDescent="0.3">
      <c r="A11" s="158" t="s">
        <v>336</v>
      </c>
      <c r="B11" s="751">
        <v>650</v>
      </c>
      <c r="C11" s="751">
        <v>400</v>
      </c>
    </row>
    <row r="12" spans="1:3" x14ac:dyDescent="0.3">
      <c r="A12" s="520" t="s">
        <v>50</v>
      </c>
      <c r="B12" s="750">
        <v>10</v>
      </c>
      <c r="C12" s="750"/>
    </row>
    <row r="13" spans="1:3" x14ac:dyDescent="0.3">
      <c r="A13" s="158" t="s">
        <v>337</v>
      </c>
      <c r="B13" s="751">
        <v>10</v>
      </c>
      <c r="C13" s="751"/>
    </row>
    <row r="14" spans="1:3" x14ac:dyDescent="0.3">
      <c r="A14" s="520" t="s">
        <v>52</v>
      </c>
      <c r="B14" s="750">
        <v>700</v>
      </c>
      <c r="C14" s="750"/>
    </row>
    <row r="15" spans="1:3" x14ac:dyDescent="0.3">
      <c r="A15" s="158" t="s">
        <v>338</v>
      </c>
      <c r="B15" s="751">
        <v>700</v>
      </c>
      <c r="C15" s="751"/>
    </row>
    <row r="16" spans="1:3" x14ac:dyDescent="0.3">
      <c r="A16" s="56" t="s">
        <v>4</v>
      </c>
      <c r="B16" s="157">
        <v>1780</v>
      </c>
      <c r="C16" s="157"/>
    </row>
    <row r="17" spans="1:5" x14ac:dyDescent="0.3">
      <c r="A17" s="520" t="s">
        <v>54</v>
      </c>
      <c r="B17" s="750">
        <v>1780</v>
      </c>
      <c r="C17" s="750"/>
    </row>
    <row r="18" spans="1:5" x14ac:dyDescent="0.3">
      <c r="A18" s="158" t="s">
        <v>339</v>
      </c>
      <c r="B18" s="750">
        <v>1780</v>
      </c>
      <c r="C18" s="750"/>
    </row>
    <row r="19" spans="1:5" x14ac:dyDescent="0.3">
      <c r="A19" s="55" t="s">
        <v>128</v>
      </c>
      <c r="B19" s="157">
        <v>4815</v>
      </c>
      <c r="C19" s="157">
        <v>800</v>
      </c>
    </row>
    <row r="20" spans="1:5" s="57" customFormat="1" ht="25.2" customHeight="1" x14ac:dyDescent="0.25">
      <c r="A20" s="794" t="s">
        <v>358</v>
      </c>
      <c r="B20" s="794"/>
      <c r="C20" s="794"/>
    </row>
    <row r="21" spans="1:5" s="57" customFormat="1" ht="12" x14ac:dyDescent="0.25">
      <c r="A21" s="58" t="s">
        <v>170</v>
      </c>
    </row>
    <row r="23" spans="1:5" ht="28.2" customHeight="1" x14ac:dyDescent="0.3">
      <c r="A23" s="795" t="s">
        <v>376</v>
      </c>
      <c r="B23" s="795"/>
      <c r="C23" s="795"/>
      <c r="D23" s="795"/>
    </row>
    <row r="24" spans="1:5" ht="28.8" x14ac:dyDescent="0.3">
      <c r="A24" s="821" t="s">
        <v>130</v>
      </c>
      <c r="B24" s="317" t="s">
        <v>1</v>
      </c>
      <c r="C24" s="317" t="s">
        <v>131</v>
      </c>
      <c r="D24" s="317" t="s">
        <v>100</v>
      </c>
    </row>
    <row r="25" spans="1:5" x14ac:dyDescent="0.3">
      <c r="A25" s="800"/>
      <c r="B25" s="752" t="s">
        <v>72</v>
      </c>
      <c r="C25" s="752" t="s">
        <v>6</v>
      </c>
      <c r="D25" s="752" t="s">
        <v>81</v>
      </c>
    </row>
    <row r="26" spans="1:5" x14ac:dyDescent="0.3">
      <c r="A26" s="753" t="s">
        <v>2</v>
      </c>
      <c r="B26" s="157">
        <v>3035</v>
      </c>
      <c r="C26" s="754"/>
      <c r="D26" s="755"/>
    </row>
    <row r="27" spans="1:5" x14ac:dyDescent="0.3">
      <c r="A27" s="753" t="s">
        <v>173</v>
      </c>
      <c r="B27" s="157">
        <v>3025</v>
      </c>
      <c r="C27" s="157">
        <v>1402</v>
      </c>
      <c r="D27" s="163">
        <v>46.347107438016529</v>
      </c>
      <c r="E27" s="159"/>
    </row>
    <row r="28" spans="1:5" x14ac:dyDescent="0.3">
      <c r="A28" s="756" t="s">
        <v>174</v>
      </c>
      <c r="B28" s="751">
        <v>3025</v>
      </c>
      <c r="C28" s="751">
        <v>1402</v>
      </c>
      <c r="D28" s="757">
        <v>46.347107438016529</v>
      </c>
    </row>
    <row r="29" spans="1:5" x14ac:dyDescent="0.3">
      <c r="A29" s="756" t="s">
        <v>175</v>
      </c>
      <c r="B29" s="148"/>
      <c r="C29" s="148"/>
      <c r="D29" s="758"/>
    </row>
    <row r="30" spans="1:5" x14ac:dyDescent="0.3">
      <c r="A30" s="759" t="s">
        <v>176</v>
      </c>
      <c r="B30" s="760">
        <v>10</v>
      </c>
      <c r="C30" s="761"/>
      <c r="D30" s="762"/>
    </row>
    <row r="31" spans="1:5" x14ac:dyDescent="0.3">
      <c r="A31" s="753" t="s">
        <v>4</v>
      </c>
      <c r="B31" s="157">
        <v>1780</v>
      </c>
      <c r="C31" s="754"/>
      <c r="D31" s="763"/>
    </row>
    <row r="32" spans="1:5" x14ac:dyDescent="0.3">
      <c r="A32" s="753" t="s">
        <v>173</v>
      </c>
      <c r="B32" s="157">
        <v>1780</v>
      </c>
      <c r="C32" s="157">
        <v>712</v>
      </c>
      <c r="D32" s="163">
        <v>40</v>
      </c>
    </row>
    <row r="33" spans="1:4" x14ac:dyDescent="0.3">
      <c r="A33" s="756" t="s">
        <v>174</v>
      </c>
      <c r="B33" s="751">
        <v>1780</v>
      </c>
      <c r="C33" s="148">
        <v>712</v>
      </c>
      <c r="D33" s="758">
        <v>40</v>
      </c>
    </row>
    <row r="34" spans="1:4" x14ac:dyDescent="0.3">
      <c r="A34" s="756" t="s">
        <v>175</v>
      </c>
      <c r="B34" s="148"/>
      <c r="C34" s="148"/>
      <c r="D34" s="758"/>
    </row>
    <row r="35" spans="1:4" x14ac:dyDescent="0.3">
      <c r="A35" s="759" t="s">
        <v>176</v>
      </c>
      <c r="B35" s="148"/>
      <c r="C35" s="761"/>
      <c r="D35" s="762"/>
    </row>
    <row r="36" spans="1:4" x14ac:dyDescent="0.3">
      <c r="A36" s="753" t="s">
        <v>128</v>
      </c>
      <c r="B36" s="157">
        <v>4815</v>
      </c>
      <c r="C36" s="761"/>
      <c r="D36" s="762"/>
    </row>
    <row r="37" spans="1:4" x14ac:dyDescent="0.3">
      <c r="A37" s="753" t="s">
        <v>173</v>
      </c>
      <c r="B37" s="157">
        <v>4805</v>
      </c>
      <c r="C37" s="157">
        <v>2114</v>
      </c>
      <c r="D37" s="163">
        <v>43.995837669094698</v>
      </c>
    </row>
    <row r="38" spans="1:4" x14ac:dyDescent="0.3">
      <c r="A38" s="756" t="s">
        <v>174</v>
      </c>
      <c r="B38" s="148">
        <v>4805</v>
      </c>
      <c r="C38" s="148">
        <v>2114</v>
      </c>
      <c r="D38" s="758">
        <v>43.995837669094698</v>
      </c>
    </row>
    <row r="39" spans="1:4" x14ac:dyDescent="0.3">
      <c r="A39" s="756" t="s">
        <v>175</v>
      </c>
      <c r="B39" s="148"/>
      <c r="C39" s="148"/>
      <c r="D39" s="758"/>
    </row>
    <row r="40" spans="1:4" x14ac:dyDescent="0.3">
      <c r="A40" s="759" t="s">
        <v>176</v>
      </c>
      <c r="B40" s="764">
        <v>10</v>
      </c>
      <c r="C40" s="761"/>
      <c r="D40" s="762"/>
    </row>
    <row r="41" spans="1:4" s="57" customFormat="1" ht="39.6" customHeight="1" x14ac:dyDescent="0.25">
      <c r="A41" s="794" t="s">
        <v>359</v>
      </c>
      <c r="B41" s="794"/>
      <c r="C41" s="794"/>
      <c r="D41" s="794"/>
    </row>
    <row r="42" spans="1:4" s="57" customFormat="1" ht="12" x14ac:dyDescent="0.25">
      <c r="A42" s="798" t="s">
        <v>177</v>
      </c>
      <c r="B42" s="798"/>
      <c r="C42" s="798"/>
      <c r="D42" s="798"/>
    </row>
    <row r="43" spans="1:4" x14ac:dyDescent="0.3">
      <c r="A43" s="161"/>
      <c r="B43" s="161"/>
      <c r="C43" s="161"/>
      <c r="D43" s="161"/>
    </row>
    <row r="44" spans="1:4" ht="30.6" customHeight="1" x14ac:dyDescent="0.3">
      <c r="A44" s="793" t="s">
        <v>375</v>
      </c>
      <c r="B44" s="793"/>
      <c r="C44" s="793"/>
      <c r="D44" s="793"/>
    </row>
    <row r="45" spans="1:4" ht="28.8" x14ac:dyDescent="0.3">
      <c r="A45" s="822" t="s">
        <v>135</v>
      </c>
      <c r="B45" s="325" t="s">
        <v>1</v>
      </c>
      <c r="C45" s="325" t="s">
        <v>131</v>
      </c>
      <c r="D45" s="325" t="s">
        <v>100</v>
      </c>
    </row>
    <row r="46" spans="1:4" x14ac:dyDescent="0.3">
      <c r="A46" s="823"/>
      <c r="B46" s="765" t="s">
        <v>72</v>
      </c>
      <c r="C46" s="765" t="s">
        <v>6</v>
      </c>
      <c r="D46" s="765" t="s">
        <v>81</v>
      </c>
    </row>
    <row r="47" spans="1:4" x14ac:dyDescent="0.3">
      <c r="A47" s="164" t="s">
        <v>137</v>
      </c>
      <c r="B47" s="166">
        <f>B48+B57</f>
        <v>4249</v>
      </c>
      <c r="C47" s="166">
        <f>C48+C57</f>
        <v>1687.6907999999999</v>
      </c>
      <c r="D47" s="167">
        <f t="shared" ref="D47:D59" si="0">C47/B47*100</f>
        <v>39.719717580607202</v>
      </c>
    </row>
    <row r="48" spans="1:4" x14ac:dyDescent="0.3">
      <c r="A48" s="171" t="s">
        <v>138</v>
      </c>
      <c r="B48" s="166">
        <f>B49+B51+B53+B55</f>
        <v>2469</v>
      </c>
      <c r="C48" s="166">
        <f>C49+C51+C53+C55</f>
        <v>975.69079999999997</v>
      </c>
      <c r="D48" s="167">
        <f t="shared" si="0"/>
        <v>39.517650870797894</v>
      </c>
    </row>
    <row r="49" spans="1:4" x14ac:dyDescent="0.3">
      <c r="A49" s="226" t="s">
        <v>44</v>
      </c>
      <c r="B49" s="227">
        <f>B50</f>
        <v>135</v>
      </c>
      <c r="C49" s="227">
        <f>C50</f>
        <v>53.6</v>
      </c>
      <c r="D49" s="228">
        <f t="shared" si="0"/>
        <v>39.703703703703702</v>
      </c>
    </row>
    <row r="50" spans="1:4" x14ac:dyDescent="0.3">
      <c r="A50" s="165" t="s">
        <v>343</v>
      </c>
      <c r="B50" s="229">
        <v>135</v>
      </c>
      <c r="C50" s="229">
        <v>53.6</v>
      </c>
      <c r="D50" s="230">
        <f t="shared" si="0"/>
        <v>39.703703703703702</v>
      </c>
    </row>
    <row r="51" spans="1:4" x14ac:dyDescent="0.3">
      <c r="A51" s="226" t="s">
        <v>46</v>
      </c>
      <c r="B51" s="235">
        <v>1200</v>
      </c>
      <c r="C51" s="231">
        <f>C52</f>
        <v>446.27</v>
      </c>
      <c r="D51" s="228">
        <f t="shared" si="0"/>
        <v>37.189166666666665</v>
      </c>
    </row>
    <row r="52" spans="1:4" ht="28.8" x14ac:dyDescent="0.3">
      <c r="A52" s="165" t="s">
        <v>374</v>
      </c>
      <c r="B52" s="236">
        <v>1200</v>
      </c>
      <c r="C52" s="232">
        <v>446.27</v>
      </c>
      <c r="D52" s="230">
        <f t="shared" si="0"/>
        <v>37.189166666666665</v>
      </c>
    </row>
    <row r="53" spans="1:4" x14ac:dyDescent="0.3">
      <c r="A53" s="226" t="s">
        <v>48</v>
      </c>
      <c r="B53" s="233">
        <v>434</v>
      </c>
      <c r="C53" s="233">
        <v>195.82079999999999</v>
      </c>
      <c r="D53" s="228">
        <f t="shared" si="0"/>
        <v>45.12</v>
      </c>
    </row>
    <row r="54" spans="1:4" x14ac:dyDescent="0.3">
      <c r="A54" s="165" t="s">
        <v>340</v>
      </c>
      <c r="B54" s="766">
        <v>434</v>
      </c>
      <c r="C54" s="766">
        <v>195.82079999999999</v>
      </c>
      <c r="D54" s="230">
        <f t="shared" si="0"/>
        <v>45.12</v>
      </c>
    </row>
    <row r="55" spans="1:4" x14ac:dyDescent="0.3">
      <c r="A55" s="226" t="s">
        <v>52</v>
      </c>
      <c r="B55" s="233">
        <v>700</v>
      </c>
      <c r="C55" s="233">
        <v>280</v>
      </c>
      <c r="D55" s="228">
        <f t="shared" si="0"/>
        <v>40</v>
      </c>
    </row>
    <row r="56" spans="1:4" x14ac:dyDescent="0.3">
      <c r="A56" s="165" t="s">
        <v>344</v>
      </c>
      <c r="B56" s="766">
        <v>700</v>
      </c>
      <c r="C56" s="766">
        <v>280</v>
      </c>
      <c r="D56" s="230">
        <f t="shared" si="0"/>
        <v>40</v>
      </c>
    </row>
    <row r="57" spans="1:4" x14ac:dyDescent="0.3">
      <c r="A57" s="171" t="s">
        <v>200</v>
      </c>
      <c r="B57" s="166">
        <v>1780</v>
      </c>
      <c r="C57" s="234">
        <f>C58</f>
        <v>712</v>
      </c>
      <c r="D57" s="167">
        <f t="shared" si="0"/>
        <v>40</v>
      </c>
    </row>
    <row r="58" spans="1:4" x14ac:dyDescent="0.3">
      <c r="A58" s="226" t="s">
        <v>54</v>
      </c>
      <c r="B58" s="235">
        <v>1780</v>
      </c>
      <c r="C58" s="227">
        <v>712</v>
      </c>
      <c r="D58" s="228">
        <f t="shared" si="0"/>
        <v>40</v>
      </c>
    </row>
    <row r="59" spans="1:4" x14ac:dyDescent="0.3">
      <c r="A59" s="165" t="s">
        <v>341</v>
      </c>
      <c r="B59" s="236">
        <v>1780</v>
      </c>
      <c r="C59" s="229">
        <v>712</v>
      </c>
      <c r="D59" s="230">
        <f t="shared" si="0"/>
        <v>40</v>
      </c>
    </row>
    <row r="60" spans="1:4" x14ac:dyDescent="0.3">
      <c r="A60" s="164" t="s">
        <v>140</v>
      </c>
      <c r="B60" s="237" t="s">
        <v>347</v>
      </c>
      <c r="C60" s="237" t="s">
        <v>347</v>
      </c>
      <c r="D60" s="234" t="s">
        <v>347</v>
      </c>
    </row>
    <row r="61" spans="1:4" x14ac:dyDescent="0.3">
      <c r="A61" s="171" t="s">
        <v>141</v>
      </c>
      <c r="B61" s="234" t="s">
        <v>347</v>
      </c>
      <c r="C61" s="234" t="s">
        <v>347</v>
      </c>
      <c r="D61" s="234" t="s">
        <v>347</v>
      </c>
    </row>
    <row r="62" spans="1:4" x14ac:dyDescent="0.3">
      <c r="A62" s="171" t="s">
        <v>142</v>
      </c>
      <c r="B62" s="237" t="s">
        <v>347</v>
      </c>
      <c r="C62" s="237" t="s">
        <v>347</v>
      </c>
      <c r="D62" s="234" t="s">
        <v>347</v>
      </c>
    </row>
    <row r="63" spans="1:4" x14ac:dyDescent="0.3">
      <c r="A63" s="164" t="s">
        <v>143</v>
      </c>
      <c r="B63" s="166">
        <f>B47</f>
        <v>4249</v>
      </c>
      <c r="C63" s="166">
        <f>C47</f>
        <v>1687.6907999999999</v>
      </c>
      <c r="D63" s="167">
        <f>C63/B63*100</f>
        <v>39.719717580607202</v>
      </c>
    </row>
    <row r="64" spans="1:4" s="57" customFormat="1" ht="51" customHeight="1" x14ac:dyDescent="0.25">
      <c r="A64" s="801" t="s">
        <v>429</v>
      </c>
      <c r="B64" s="801"/>
      <c r="C64" s="801"/>
      <c r="D64" s="801"/>
    </row>
    <row r="65" spans="1:4" s="57" customFormat="1" ht="12" x14ac:dyDescent="0.25">
      <c r="A65" s="799" t="s">
        <v>178</v>
      </c>
      <c r="B65" s="799"/>
      <c r="C65" s="799"/>
      <c r="D65" s="799"/>
    </row>
    <row r="67" spans="1:4" ht="29.4" customHeight="1" x14ac:dyDescent="0.3">
      <c r="A67" s="793" t="s">
        <v>179</v>
      </c>
      <c r="B67" s="793"/>
      <c r="C67" s="793"/>
      <c r="D67" s="793"/>
    </row>
    <row r="68" spans="1:4" ht="28.8" x14ac:dyDescent="0.3">
      <c r="A68" s="824" t="s">
        <v>135</v>
      </c>
      <c r="B68" s="318" t="s">
        <v>1</v>
      </c>
      <c r="C68" s="318" t="s">
        <v>131</v>
      </c>
      <c r="D68" s="318" t="s">
        <v>100</v>
      </c>
    </row>
    <row r="69" spans="1:4" x14ac:dyDescent="0.3">
      <c r="A69" s="824"/>
      <c r="B69" s="765" t="s">
        <v>72</v>
      </c>
      <c r="C69" s="765" t="s">
        <v>6</v>
      </c>
      <c r="D69" s="765" t="s">
        <v>81</v>
      </c>
    </row>
    <row r="70" spans="1:4" x14ac:dyDescent="0.3">
      <c r="A70" s="238" t="s">
        <v>137</v>
      </c>
      <c r="B70" s="166">
        <f>B71</f>
        <v>556</v>
      </c>
      <c r="C70" s="166">
        <f>C71</f>
        <v>426.8</v>
      </c>
      <c r="D70" s="167">
        <f t="shared" ref="D70:D75" si="1">C70/B70*100</f>
        <v>76.762589928057551</v>
      </c>
    </row>
    <row r="71" spans="1:4" x14ac:dyDescent="0.3">
      <c r="A71" s="238" t="s">
        <v>138</v>
      </c>
      <c r="B71" s="166">
        <f>B72+B74</f>
        <v>556</v>
      </c>
      <c r="C71" s="166">
        <f>C72+C74</f>
        <v>426.8</v>
      </c>
      <c r="D71" s="167">
        <f t="shared" si="1"/>
        <v>76.762589928057551</v>
      </c>
    </row>
    <row r="72" spans="1:4" x14ac:dyDescent="0.3">
      <c r="A72" s="239" t="s">
        <v>42</v>
      </c>
      <c r="B72" s="227">
        <v>340</v>
      </c>
      <c r="C72" s="227">
        <v>340</v>
      </c>
      <c r="D72" s="228">
        <f t="shared" si="1"/>
        <v>100</v>
      </c>
    </row>
    <row r="73" spans="1:4" x14ac:dyDescent="0.3">
      <c r="A73" s="240" t="s">
        <v>342</v>
      </c>
      <c r="B73" s="229">
        <v>340</v>
      </c>
      <c r="C73" s="229">
        <v>340</v>
      </c>
      <c r="D73" s="230">
        <f t="shared" si="1"/>
        <v>100</v>
      </c>
    </row>
    <row r="74" spans="1:4" x14ac:dyDescent="0.3">
      <c r="A74" s="239" t="s">
        <v>48</v>
      </c>
      <c r="B74" s="241">
        <v>216</v>
      </c>
      <c r="C74" s="241">
        <v>86.8</v>
      </c>
      <c r="D74" s="228">
        <f t="shared" si="1"/>
        <v>40.185185185185183</v>
      </c>
    </row>
    <row r="75" spans="1:4" x14ac:dyDescent="0.3">
      <c r="A75" s="240" t="s">
        <v>340</v>
      </c>
      <c r="B75" s="242">
        <v>216</v>
      </c>
      <c r="C75" s="242">
        <v>86.8</v>
      </c>
      <c r="D75" s="230">
        <f t="shared" si="1"/>
        <v>40.185185185185183</v>
      </c>
    </row>
    <row r="76" spans="1:4" x14ac:dyDescent="0.3">
      <c r="A76" s="243" t="s">
        <v>139</v>
      </c>
      <c r="B76" s="234" t="s">
        <v>347</v>
      </c>
      <c r="C76" s="234" t="s">
        <v>347</v>
      </c>
      <c r="D76" s="237" t="s">
        <v>347</v>
      </c>
    </row>
    <row r="77" spans="1:4" x14ac:dyDescent="0.3">
      <c r="A77" s="238" t="s">
        <v>140</v>
      </c>
      <c r="B77" s="234" t="s">
        <v>347</v>
      </c>
      <c r="C77" s="234" t="s">
        <v>347</v>
      </c>
      <c r="D77" s="237" t="s">
        <v>347</v>
      </c>
    </row>
    <row r="78" spans="1:4" x14ac:dyDescent="0.3">
      <c r="A78" s="243" t="s">
        <v>141</v>
      </c>
      <c r="B78" s="234" t="s">
        <v>347</v>
      </c>
      <c r="C78" s="234" t="s">
        <v>347</v>
      </c>
      <c r="D78" s="237" t="s">
        <v>347</v>
      </c>
    </row>
    <row r="79" spans="1:4" x14ac:dyDescent="0.3">
      <c r="A79" s="243" t="s">
        <v>142</v>
      </c>
      <c r="B79" s="234" t="s">
        <v>347</v>
      </c>
      <c r="C79" s="234" t="s">
        <v>347</v>
      </c>
      <c r="D79" s="237" t="s">
        <v>347</v>
      </c>
    </row>
    <row r="80" spans="1:4" x14ac:dyDescent="0.3">
      <c r="A80" s="238" t="s">
        <v>143</v>
      </c>
      <c r="B80" s="166">
        <f>B70</f>
        <v>556</v>
      </c>
      <c r="C80" s="166">
        <f>C70</f>
        <v>426.8</v>
      </c>
      <c r="D80" s="167">
        <f>C80/B80*100</f>
        <v>76.762589928057551</v>
      </c>
    </row>
    <row r="81" spans="1:5" s="57" customFormat="1" ht="50.4" customHeight="1" x14ac:dyDescent="0.25">
      <c r="A81" s="801" t="s">
        <v>430</v>
      </c>
      <c r="B81" s="801"/>
      <c r="C81" s="801"/>
      <c r="D81" s="801"/>
    </row>
    <row r="82" spans="1:5" s="57" customFormat="1" ht="12" x14ac:dyDescent="0.25">
      <c r="A82" s="799" t="s">
        <v>178</v>
      </c>
      <c r="B82" s="799"/>
      <c r="C82" s="799"/>
      <c r="D82" s="799"/>
    </row>
    <row r="83" spans="1:5" x14ac:dyDescent="0.3">
      <c r="A83" s="162"/>
    </row>
    <row r="84" spans="1:5" ht="33" customHeight="1" x14ac:dyDescent="0.3">
      <c r="A84" s="800" t="s">
        <v>501</v>
      </c>
      <c r="B84" s="800"/>
      <c r="C84" s="800"/>
      <c r="D84" s="800"/>
      <c r="E84" s="800"/>
    </row>
    <row r="85" spans="1:5" ht="43.2" x14ac:dyDescent="0.3">
      <c r="A85" s="825" t="s">
        <v>122</v>
      </c>
      <c r="B85" s="298" t="s">
        <v>1</v>
      </c>
      <c r="C85" s="298" t="s">
        <v>145</v>
      </c>
      <c r="D85" s="54" t="s">
        <v>131</v>
      </c>
      <c r="E85" s="54" t="s">
        <v>100</v>
      </c>
    </row>
    <row r="86" spans="1:5" x14ac:dyDescent="0.3">
      <c r="A86" s="825"/>
      <c r="B86" s="767" t="s">
        <v>72</v>
      </c>
      <c r="C86" s="767" t="s">
        <v>6</v>
      </c>
      <c r="D86" s="767" t="s">
        <v>146</v>
      </c>
      <c r="E86" s="767" t="s">
        <v>147</v>
      </c>
    </row>
    <row r="87" spans="1:5" x14ac:dyDescent="0.3">
      <c r="A87" s="55" t="s">
        <v>2</v>
      </c>
      <c r="B87" s="157">
        <v>3035</v>
      </c>
      <c r="C87" s="157">
        <v>3025</v>
      </c>
      <c r="D87" s="157">
        <v>1403</v>
      </c>
      <c r="E87" s="163">
        <v>46.367629752066115</v>
      </c>
    </row>
    <row r="88" spans="1:5" x14ac:dyDescent="0.3">
      <c r="A88" s="520" t="s">
        <v>42</v>
      </c>
      <c r="B88" s="750">
        <v>340</v>
      </c>
      <c r="C88" s="750">
        <v>340</v>
      </c>
      <c r="D88" s="750">
        <v>340</v>
      </c>
      <c r="E88" s="768">
        <v>100</v>
      </c>
    </row>
    <row r="89" spans="1:5" x14ac:dyDescent="0.3">
      <c r="A89" s="158" t="s">
        <v>345</v>
      </c>
      <c r="B89" s="751">
        <v>340</v>
      </c>
      <c r="C89" s="750">
        <v>340</v>
      </c>
      <c r="D89" s="751">
        <v>340</v>
      </c>
      <c r="E89" s="757">
        <v>100</v>
      </c>
    </row>
    <row r="90" spans="1:5" x14ac:dyDescent="0.3">
      <c r="A90" s="520" t="s">
        <v>44</v>
      </c>
      <c r="B90" s="750">
        <v>135</v>
      </c>
      <c r="C90" s="750">
        <v>135</v>
      </c>
      <c r="D90" s="750">
        <v>54</v>
      </c>
      <c r="E90" s="768">
        <v>40</v>
      </c>
    </row>
    <row r="91" spans="1:5" x14ac:dyDescent="0.3">
      <c r="A91" s="158" t="s">
        <v>334</v>
      </c>
      <c r="B91" s="751">
        <v>135</v>
      </c>
      <c r="C91" s="751">
        <v>135</v>
      </c>
      <c r="D91" s="751">
        <v>54</v>
      </c>
      <c r="E91" s="757">
        <v>40</v>
      </c>
    </row>
    <row r="92" spans="1:5" s="57" customFormat="1" x14ac:dyDescent="0.3">
      <c r="A92" s="520" t="s">
        <v>46</v>
      </c>
      <c r="B92" s="750">
        <v>1200</v>
      </c>
      <c r="C92" s="750">
        <v>1200</v>
      </c>
      <c r="D92" s="750">
        <v>446</v>
      </c>
      <c r="E92" s="768">
        <v>37.166666666666664</v>
      </c>
    </row>
    <row r="93" spans="1:5" x14ac:dyDescent="0.3">
      <c r="A93" s="158" t="s">
        <v>335</v>
      </c>
      <c r="B93" s="751">
        <v>1200</v>
      </c>
      <c r="C93" s="751">
        <v>1200</v>
      </c>
      <c r="D93" s="751">
        <v>446</v>
      </c>
      <c r="E93" s="757">
        <v>37.166666666666664</v>
      </c>
    </row>
    <row r="94" spans="1:5" x14ac:dyDescent="0.3">
      <c r="A94" s="520" t="s">
        <v>48</v>
      </c>
      <c r="B94" s="750">
        <v>650</v>
      </c>
      <c r="C94" s="750">
        <v>650</v>
      </c>
      <c r="D94" s="750">
        <v>283</v>
      </c>
      <c r="E94" s="768">
        <v>43.4801230769231</v>
      </c>
    </row>
    <row r="95" spans="1:5" x14ac:dyDescent="0.3">
      <c r="A95" s="158" t="s">
        <v>336</v>
      </c>
      <c r="B95" s="751">
        <v>650</v>
      </c>
      <c r="C95" s="751">
        <v>650</v>
      </c>
      <c r="D95" s="751">
        <v>283</v>
      </c>
      <c r="E95" s="757">
        <v>43.4801230769231</v>
      </c>
    </row>
    <row r="96" spans="1:5" x14ac:dyDescent="0.3">
      <c r="A96" s="520" t="s">
        <v>50</v>
      </c>
      <c r="B96" s="750">
        <v>10</v>
      </c>
      <c r="C96" s="750"/>
      <c r="D96" s="750"/>
      <c r="E96" s="768" t="s">
        <v>347</v>
      </c>
    </row>
    <row r="97" spans="1:5" x14ac:dyDescent="0.3">
      <c r="A97" s="158" t="s">
        <v>337</v>
      </c>
      <c r="B97" s="751">
        <v>10</v>
      </c>
      <c r="C97" s="751"/>
      <c r="D97" s="751"/>
      <c r="E97" s="757" t="s">
        <v>347</v>
      </c>
    </row>
    <row r="98" spans="1:5" x14ac:dyDescent="0.3">
      <c r="A98" s="520" t="s">
        <v>52</v>
      </c>
      <c r="B98" s="750">
        <v>700</v>
      </c>
      <c r="C98" s="750">
        <v>700</v>
      </c>
      <c r="D98" s="750">
        <v>280</v>
      </c>
      <c r="E98" s="768">
        <v>40</v>
      </c>
    </row>
    <row r="99" spans="1:5" x14ac:dyDescent="0.3">
      <c r="A99" s="158" t="s">
        <v>338</v>
      </c>
      <c r="B99" s="751">
        <v>700</v>
      </c>
      <c r="C99" s="751">
        <v>700</v>
      </c>
      <c r="D99" s="751">
        <v>280</v>
      </c>
      <c r="E99" s="757">
        <v>40</v>
      </c>
    </row>
    <row r="100" spans="1:5" x14ac:dyDescent="0.3">
      <c r="A100" s="56" t="s">
        <v>4</v>
      </c>
      <c r="B100" s="157">
        <v>1780</v>
      </c>
      <c r="C100" s="157">
        <v>1780</v>
      </c>
      <c r="D100" s="157">
        <v>712</v>
      </c>
      <c r="E100" s="163">
        <v>40</v>
      </c>
    </row>
    <row r="101" spans="1:5" x14ac:dyDescent="0.3">
      <c r="A101" s="520" t="s">
        <v>54</v>
      </c>
      <c r="B101" s="750">
        <v>1780</v>
      </c>
      <c r="C101" s="750">
        <v>1780</v>
      </c>
      <c r="D101" s="750">
        <v>712</v>
      </c>
      <c r="E101" s="768">
        <v>40</v>
      </c>
    </row>
    <row r="102" spans="1:5" x14ac:dyDescent="0.3">
      <c r="A102" s="158" t="s">
        <v>339</v>
      </c>
      <c r="B102" s="750">
        <v>1780</v>
      </c>
      <c r="C102" s="750">
        <v>1780</v>
      </c>
      <c r="D102" s="750">
        <v>712</v>
      </c>
      <c r="E102" s="768">
        <v>40</v>
      </c>
    </row>
    <row r="103" spans="1:5" x14ac:dyDescent="0.3">
      <c r="A103" s="55" t="s">
        <v>128</v>
      </c>
      <c r="B103" s="157">
        <v>4815</v>
      </c>
      <c r="C103" s="157">
        <v>4805</v>
      </c>
      <c r="D103" s="157">
        <v>2115</v>
      </c>
      <c r="E103" s="163">
        <v>44.008757544224757</v>
      </c>
    </row>
    <row r="104" spans="1:5" ht="28.2" customHeight="1" x14ac:dyDescent="0.3">
      <c r="A104" s="801" t="s">
        <v>181</v>
      </c>
      <c r="B104" s="801"/>
      <c r="C104" s="801"/>
      <c r="D104" s="801"/>
      <c r="E104" s="801"/>
    </row>
    <row r="105" spans="1:5" x14ac:dyDescent="0.3">
      <c r="A105" s="799" t="s">
        <v>346</v>
      </c>
      <c r="B105" s="799"/>
      <c r="C105" s="799"/>
      <c r="D105" s="799"/>
      <c r="E105" s="799"/>
    </row>
  </sheetData>
  <mergeCells count="17">
    <mergeCell ref="A82:D82"/>
    <mergeCell ref="A84:E84"/>
    <mergeCell ref="A85:A86"/>
    <mergeCell ref="A104:E104"/>
    <mergeCell ref="A105:E105"/>
    <mergeCell ref="A81:D81"/>
    <mergeCell ref="A20:C20"/>
    <mergeCell ref="A23:D23"/>
    <mergeCell ref="A24:A25"/>
    <mergeCell ref="A41:D41"/>
    <mergeCell ref="A42:D42"/>
    <mergeCell ref="A44:D44"/>
    <mergeCell ref="A45:A46"/>
    <mergeCell ref="A64:D64"/>
    <mergeCell ref="A65:D65"/>
    <mergeCell ref="A67:D67"/>
    <mergeCell ref="A68:A69"/>
  </mergeCells>
  <pageMargins left="0.70866141732283472" right="0.70866141732283472" top="1.3385826771653544" bottom="0.74803149606299213" header="0.31496062992125984" footer="0.31496062992125984"/>
  <pageSetup paperSize="9" scale="67" fitToHeight="2" orientation="portrait" horizontalDpi="300" r:id="rId1"/>
  <headerFooter>
    <oddHeader>&amp;LPiano Nazionale di Ripresa e Resilienza.
Seconda relazione istruttoria sul rispetto del vincolo di destinazione alle regioni del Mezzogiorno
 di almeno il 40 per cento delle risorse allocabili territorialmente&amp;R&amp;G</oddHeader>
    <oddFooter>&amp;RAggiornamento al 30 giugno 2022</oddFooter>
  </headerFooter>
  <rowBreaks count="1" manualBreakCount="1">
    <brk id="65" max="4" man="1"/>
  </rowBreaks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9A25D-4FED-462E-975E-B427C18C47B5}">
  <sheetPr>
    <tabColor rgb="FF5983B0"/>
  </sheetPr>
  <dimension ref="A1:J30"/>
  <sheetViews>
    <sheetView workbookViewId="0">
      <selection activeCell="E14" sqref="E14"/>
    </sheetView>
  </sheetViews>
  <sheetFormatPr defaultColWidth="8.88671875" defaultRowHeight="13.8" x14ac:dyDescent="0.25"/>
  <cols>
    <col min="1" max="1" width="27.88671875" style="3" customWidth="1"/>
    <col min="2" max="2" width="12.88671875" style="3" customWidth="1"/>
    <col min="3" max="4" width="15.5546875" style="3" customWidth="1"/>
    <col min="5" max="5" width="14.44140625" style="3" customWidth="1"/>
    <col min="6" max="6" width="14.109375" style="3" customWidth="1"/>
    <col min="7" max="7" width="13.88671875" style="3" customWidth="1"/>
    <col min="8" max="8" width="14.44140625" style="3" customWidth="1"/>
    <col min="9" max="9" width="13.33203125" style="3" customWidth="1"/>
    <col min="10" max="10" width="13.88671875" style="3" customWidth="1"/>
    <col min="11" max="16384" width="8.88671875" style="3"/>
  </cols>
  <sheetData>
    <row r="1" spans="1:10" ht="14.4" x14ac:dyDescent="0.3">
      <c r="A1" s="2" t="s">
        <v>65</v>
      </c>
    </row>
    <row r="2" spans="1:10" ht="14.4" x14ac:dyDescent="0.3">
      <c r="A2" s="1"/>
    </row>
    <row r="3" spans="1:10" ht="14.4" customHeight="1" x14ac:dyDescent="0.25">
      <c r="A3" s="773" t="s">
        <v>66</v>
      </c>
      <c r="B3" s="773" t="s">
        <v>88</v>
      </c>
      <c r="C3" s="773"/>
      <c r="D3" s="773"/>
      <c r="E3" s="773"/>
      <c r="F3" s="773" t="s">
        <v>90</v>
      </c>
      <c r="G3" s="773"/>
      <c r="H3" s="773"/>
      <c r="I3" s="773"/>
      <c r="J3" s="773" t="s">
        <v>96</v>
      </c>
    </row>
    <row r="4" spans="1:10" ht="41.4" x14ac:dyDescent="0.25">
      <c r="A4" s="773"/>
      <c r="B4" s="5" t="s">
        <v>92</v>
      </c>
      <c r="C4" s="5" t="s">
        <v>95</v>
      </c>
      <c r="D4" s="5" t="s">
        <v>89</v>
      </c>
      <c r="E4" s="5" t="s">
        <v>70</v>
      </c>
      <c r="F4" s="5" t="s">
        <v>92</v>
      </c>
      <c r="G4" s="5" t="s">
        <v>70</v>
      </c>
      <c r="H4" s="5" t="s">
        <v>89</v>
      </c>
      <c r="I4" s="5" t="s">
        <v>70</v>
      </c>
      <c r="J4" s="773"/>
    </row>
    <row r="5" spans="1:10" ht="14.4" x14ac:dyDescent="0.3">
      <c r="A5" s="7"/>
      <c r="B5" s="6" t="s">
        <v>72</v>
      </c>
      <c r="C5" s="6" t="s">
        <v>6</v>
      </c>
      <c r="D5" s="6" t="s">
        <v>7</v>
      </c>
      <c r="E5" s="6" t="s">
        <v>8</v>
      </c>
      <c r="F5" s="6" t="s">
        <v>62</v>
      </c>
      <c r="G5" s="6" t="s">
        <v>75</v>
      </c>
      <c r="H5" s="6" t="s">
        <v>91</v>
      </c>
      <c r="I5" s="6" t="s">
        <v>93</v>
      </c>
      <c r="J5" s="6" t="s">
        <v>94</v>
      </c>
    </row>
    <row r="6" spans="1:10" ht="15.6" x14ac:dyDescent="0.3">
      <c r="A6" s="8" t="s">
        <v>9</v>
      </c>
      <c r="B6" s="9">
        <v>275.04000000000002</v>
      </c>
      <c r="C6" s="10">
        <v>0.4</v>
      </c>
      <c r="D6" s="9">
        <v>275.04000000000002</v>
      </c>
      <c r="E6" s="10">
        <v>0.4</v>
      </c>
      <c r="F6" s="9">
        <f>'Tabella 4'!E5-'Tabella 3'!E5</f>
        <v>0</v>
      </c>
      <c r="G6" s="10">
        <f>IFERROR(F6/('Tabella 4'!D5-'Tabella 3'!D5),0)</f>
        <v>0</v>
      </c>
      <c r="H6" s="9">
        <f>'Tabella 4'!G5-'Tabella 3'!G5</f>
        <v>0</v>
      </c>
      <c r="I6" s="10">
        <f>IFERROR(H6/('Tabella 4'!B5-'Tabella 3'!B5),0)</f>
        <v>0</v>
      </c>
      <c r="J6" s="9">
        <f>B6+F6</f>
        <v>275.04000000000002</v>
      </c>
    </row>
    <row r="7" spans="1:10" ht="15.6" x14ac:dyDescent="0.3">
      <c r="A7" s="8" t="s">
        <v>11</v>
      </c>
      <c r="B7" s="9">
        <v>1103.3658635536201</v>
      </c>
      <c r="C7" s="10">
        <v>0.40541236500460914</v>
      </c>
      <c r="D7" s="9">
        <v>1103.3658635536201</v>
      </c>
      <c r="E7" s="10">
        <v>0.40541236500460914</v>
      </c>
      <c r="F7" s="9">
        <f>'Tabella 4'!E6-'Tabella 3'!E6</f>
        <v>33.599999999999909</v>
      </c>
      <c r="G7" s="10">
        <f>IFERROR(F7/('Tabella 4'!D6-'Tabella 3'!D6),0)</f>
        <v>0.25282167042889303</v>
      </c>
      <c r="H7" s="9">
        <f>'Tabella 4'!G6-'Tabella 3'!G6</f>
        <v>33.599999999999909</v>
      </c>
      <c r="I7" s="10">
        <f>IFERROR(H7/('Tabella 4'!B6-'Tabella 3'!B6),0)</f>
        <v>0.25282167042889303</v>
      </c>
      <c r="J7" s="9">
        <f t="shared" ref="J7:J28" si="0">B7+F7</f>
        <v>1136.96586355362</v>
      </c>
    </row>
    <row r="8" spans="1:10" ht="15.6" x14ac:dyDescent="0.3">
      <c r="A8" s="8" t="s">
        <v>13</v>
      </c>
      <c r="B8" s="9">
        <v>4585.3999999999996</v>
      </c>
      <c r="C8" s="10">
        <v>0.46028124394584707</v>
      </c>
      <c r="D8" s="9">
        <v>4585.3999999999996</v>
      </c>
      <c r="E8" s="10">
        <v>0.46028124394584707</v>
      </c>
      <c r="F8" s="9">
        <f>'Tabella 4'!E7-'Tabella 3'!E7</f>
        <v>103.30000000000018</v>
      </c>
      <c r="G8" s="10">
        <f>IFERROR(F8/('Tabella 4'!D7-'Tabella 3'!D7),0)</f>
        <v>0.38703634319970148</v>
      </c>
      <c r="H8" s="9">
        <f>'Tabella 4'!G7-'Tabella 3'!G7</f>
        <v>103.30000000000018</v>
      </c>
      <c r="I8" s="10">
        <f>IFERROR(H8/('Tabella 4'!B7-'Tabella 3'!B7),0)</f>
        <v>0.38703634319970148</v>
      </c>
      <c r="J8" s="9">
        <f t="shared" si="0"/>
        <v>4688.7</v>
      </c>
    </row>
    <row r="9" spans="1:10" ht="15.6" x14ac:dyDescent="0.3">
      <c r="A9" s="8" t="s">
        <v>15</v>
      </c>
      <c r="B9" s="9">
        <v>4511.3308024810704</v>
      </c>
      <c r="C9" s="10">
        <v>0.24846234523770835</v>
      </c>
      <c r="D9" s="9">
        <v>4511.3308024810704</v>
      </c>
      <c r="E9" s="10">
        <v>0.24846234523770835</v>
      </c>
      <c r="F9" s="9">
        <f>'Tabella 4'!E8-'Tabella 3'!E8</f>
        <v>1432.1999999999989</v>
      </c>
      <c r="G9" s="10">
        <f>IFERROR(F9/('Tabella 4'!D8-'Tabella 3'!D8),0)</f>
        <v>0.23555921052631562</v>
      </c>
      <c r="H9" s="9">
        <f>'Tabella 4'!G8-'Tabella 3'!G8</f>
        <v>1432.1999999999989</v>
      </c>
      <c r="I9" s="10">
        <f>IFERROR(H9/('Tabella 4'!B8-'Tabella 3'!B8),0)</f>
        <v>0.23555921052631562</v>
      </c>
      <c r="J9" s="9">
        <f t="shared" si="0"/>
        <v>5943.5308024810693</v>
      </c>
    </row>
    <row r="10" spans="1:10" ht="15.6" x14ac:dyDescent="0.3">
      <c r="A10" s="8" t="s">
        <v>17</v>
      </c>
      <c r="B10" s="9">
        <v>480</v>
      </c>
      <c r="C10" s="10">
        <v>0.4</v>
      </c>
      <c r="D10" s="9">
        <v>480</v>
      </c>
      <c r="E10" s="10">
        <v>0.4</v>
      </c>
      <c r="F10" s="9">
        <f>'Tabella 4'!E9-'Tabella 3'!E9</f>
        <v>0</v>
      </c>
      <c r="G10" s="10">
        <f>IFERROR(F10/('Tabella 4'!D9-'Tabella 3'!D9),0)</f>
        <v>0</v>
      </c>
      <c r="H10" s="9">
        <f>'Tabella 4'!G9-'Tabella 3'!G9</f>
        <v>0</v>
      </c>
      <c r="I10" s="10">
        <f>IFERROR(H10/('Tabella 4'!B9-'Tabella 3'!B9),0)</f>
        <v>0</v>
      </c>
      <c r="J10" s="9">
        <f t="shared" si="0"/>
        <v>480</v>
      </c>
    </row>
    <row r="11" spans="1:10" ht="15.6" x14ac:dyDescent="0.3">
      <c r="A11" s="8" t="s">
        <v>19</v>
      </c>
      <c r="B11" s="9">
        <v>1522.8</v>
      </c>
      <c r="C11" s="10">
        <v>0.38505594538213539</v>
      </c>
      <c r="D11" s="9">
        <v>1522.8</v>
      </c>
      <c r="E11" s="10">
        <v>0.41301871440195281</v>
      </c>
      <c r="F11" s="9">
        <f>'Tabella 4'!E10-'Tabella 3'!E10</f>
        <v>514.82000000000016</v>
      </c>
      <c r="G11" s="10">
        <f>IFERROR(F11/('Tabella 4'!D10-'Tabella 3'!D10),0)</f>
        <v>0.3537698249086062</v>
      </c>
      <c r="H11" s="9">
        <f>'Tabella 4'!G10-'Tabella 3'!G10</f>
        <v>514.82000000000016</v>
      </c>
      <c r="I11" s="10">
        <f>IFERROR(H11/('Tabella 4'!B10-'Tabella 3'!B10),0)</f>
        <v>0.3537698249086062</v>
      </c>
      <c r="J11" s="9">
        <f t="shared" si="0"/>
        <v>2037.6200000000001</v>
      </c>
    </row>
    <row r="12" spans="1:10" ht="15.6" x14ac:dyDescent="0.3">
      <c r="A12" s="8" t="s">
        <v>21</v>
      </c>
      <c r="B12" s="9">
        <v>654.4</v>
      </c>
      <c r="C12" s="10">
        <v>0.2862642169728784</v>
      </c>
      <c r="D12" s="9">
        <v>654.4</v>
      </c>
      <c r="E12" s="10">
        <v>0.36640537513997762</v>
      </c>
      <c r="F12" s="9">
        <f>'Tabella 4'!E11-'Tabella 3'!E11</f>
        <v>0</v>
      </c>
      <c r="G12" s="10">
        <f>IFERROR(F12/('Tabella 4'!D11-'Tabella 3'!D11),0)</f>
        <v>0</v>
      </c>
      <c r="H12" s="9">
        <f>'Tabella 4'!G11-'Tabella 3'!G11</f>
        <v>0</v>
      </c>
      <c r="I12" s="10">
        <f>IFERROR(H12/('Tabella 4'!B11-'Tabella 3'!B11),0)</f>
        <v>0</v>
      </c>
      <c r="J12" s="9">
        <f t="shared" si="0"/>
        <v>654.4</v>
      </c>
    </row>
    <row r="13" spans="1:10" ht="15.6" x14ac:dyDescent="0.3">
      <c r="A13" s="8" t="s">
        <v>23</v>
      </c>
      <c r="B13" s="9">
        <v>12828.03</v>
      </c>
      <c r="C13" s="10">
        <v>0.37715287935563885</v>
      </c>
      <c r="D13" s="9">
        <v>12828.03</v>
      </c>
      <c r="E13" s="10">
        <v>0.38423597366513368</v>
      </c>
      <c r="F13" s="9">
        <f>'Tabella 4'!E12-'Tabella 3'!E12</f>
        <v>1825.4440000000013</v>
      </c>
      <c r="G13" s="10">
        <f>IFERROR(F13/('Tabella 4'!D12-'Tabella 3'!D12),0)</f>
        <v>0.40000000000000024</v>
      </c>
      <c r="H13" s="9">
        <f>'Tabella 4'!G12-'Tabella 3'!G12</f>
        <v>1825.4440000000013</v>
      </c>
      <c r="I13" s="10">
        <f>IFERROR(H13/('Tabella 4'!B12-'Tabella 3'!B12),0)</f>
        <v>0.40000000000000024</v>
      </c>
      <c r="J13" s="9">
        <f t="shared" si="0"/>
        <v>14653.474000000002</v>
      </c>
    </row>
    <row r="14" spans="1:10" ht="15.6" x14ac:dyDescent="0.3">
      <c r="A14" s="8" t="s">
        <v>25</v>
      </c>
      <c r="B14" s="9">
        <v>1472</v>
      </c>
      <c r="C14" s="10">
        <v>0.4</v>
      </c>
      <c r="D14" s="9">
        <v>1472</v>
      </c>
      <c r="E14" s="10">
        <v>0.4</v>
      </c>
      <c r="F14" s="9">
        <f>'Tabella 4'!E13-'Tabella 3'!E13</f>
        <v>481</v>
      </c>
      <c r="G14" s="10">
        <f>IFERROR(F14/('Tabella 4'!D13-'Tabella 3'!D13),0)</f>
        <v>0.39973406465553057</v>
      </c>
      <c r="H14" s="9">
        <f>'Tabella 4'!G13-'Tabella 3'!G13</f>
        <v>481</v>
      </c>
      <c r="I14" s="10">
        <f>IFERROR(H14/('Tabella 4'!B13-'Tabella 3'!B13),0)</f>
        <v>0.39973406465553057</v>
      </c>
      <c r="J14" s="9">
        <f t="shared" si="0"/>
        <v>1953</v>
      </c>
    </row>
    <row r="15" spans="1:10" ht="15.6" x14ac:dyDescent="0.3">
      <c r="A15" s="8" t="s">
        <v>27</v>
      </c>
      <c r="B15" s="9">
        <v>18308.767804540003</v>
      </c>
      <c r="C15" s="10">
        <v>0.46243916717121247</v>
      </c>
      <c r="D15" s="9">
        <v>11268.597804540001</v>
      </c>
      <c r="E15" s="10">
        <v>0.48009863075623649</v>
      </c>
      <c r="F15" s="9">
        <f>'Tabella 4'!E14-'Tabella 3'!E14</f>
        <v>5065.4799999999996</v>
      </c>
      <c r="G15" s="10">
        <f>IFERROR(F15/('Tabella 4'!D14-'Tabella 3'!D14),0)</f>
        <v>0.57108004509582855</v>
      </c>
      <c r="H15" s="9">
        <f>'Tabella 4'!G14-'Tabella 3'!G14</f>
        <v>5065.4800000000014</v>
      </c>
      <c r="I15" s="10">
        <f>IFERROR(H15/('Tabella 4'!B14-'Tabella 3'!B14),0)</f>
        <v>0.57108004509582877</v>
      </c>
      <c r="J15" s="9">
        <f t="shared" si="0"/>
        <v>23374.247804540002</v>
      </c>
    </row>
    <row r="16" spans="1:10" ht="15.6" x14ac:dyDescent="0.3">
      <c r="A16" s="8" t="s">
        <v>29</v>
      </c>
      <c r="B16" s="9">
        <v>7770.93</v>
      </c>
      <c r="C16" s="10">
        <v>0.44253587699316632</v>
      </c>
      <c r="D16" s="9">
        <v>7770.93</v>
      </c>
      <c r="E16" s="10">
        <v>0.44253587699316632</v>
      </c>
      <c r="F16" s="9">
        <f>'Tabella 4'!E15-'Tabella 3'!E15</f>
        <v>0</v>
      </c>
      <c r="G16" s="10">
        <f>IFERROR(F16/('Tabella 4'!D15-'Tabella 3'!D15),0)</f>
        <v>0</v>
      </c>
      <c r="H16" s="9">
        <f>'Tabella 4'!G15-'Tabella 3'!G15</f>
        <v>0</v>
      </c>
      <c r="I16" s="10">
        <f>IFERROR(H16/('Tabella 4'!B15-'Tabella 3'!B15),0)</f>
        <v>0</v>
      </c>
      <c r="J16" s="9">
        <f t="shared" si="0"/>
        <v>7770.93</v>
      </c>
    </row>
    <row r="17" spans="1:10" ht="15.6" x14ac:dyDescent="0.3">
      <c r="A17" s="8" t="s">
        <v>31</v>
      </c>
      <c r="B17" s="9">
        <v>4647</v>
      </c>
      <c r="C17" s="10">
        <v>0.39609614728946474</v>
      </c>
      <c r="D17" s="9">
        <v>4647</v>
      </c>
      <c r="E17" s="10">
        <v>0.39609614728946474</v>
      </c>
      <c r="F17" s="9">
        <f>'Tabella 4'!E16-'Tabella 3'!E16</f>
        <v>200</v>
      </c>
      <c r="G17" s="10">
        <f>IFERROR(F17/('Tabella 4'!D16-'Tabella 3'!D16),0)</f>
        <v>0.4</v>
      </c>
      <c r="H17" s="9">
        <f>'Tabella 4'!G16-'Tabella 3'!G16</f>
        <v>200</v>
      </c>
      <c r="I17" s="10">
        <f>IFERROR(H17/('Tabella 4'!B16-'Tabella 3'!B16),0)</f>
        <v>0.4</v>
      </c>
      <c r="J17" s="9">
        <f t="shared" si="0"/>
        <v>4847</v>
      </c>
    </row>
    <row r="18" spans="1:10" ht="15.6" x14ac:dyDescent="0.3">
      <c r="A18" s="8" t="s">
        <v>33</v>
      </c>
      <c r="B18" s="9">
        <v>2683.3674999999998</v>
      </c>
      <c r="C18" s="10">
        <v>0.37011455014413591</v>
      </c>
      <c r="D18" s="9">
        <v>2683.3674999999998</v>
      </c>
      <c r="E18" s="10">
        <v>0.37011455014413591</v>
      </c>
      <c r="F18" s="9">
        <f>'Tabella 4'!E17-'Tabella 3'!E17</f>
        <v>0</v>
      </c>
      <c r="G18" s="10">
        <f>IFERROR(F18/('Tabella 4'!D17-'Tabella 3'!D17),0)</f>
        <v>0</v>
      </c>
      <c r="H18" s="9">
        <f>'Tabella 4'!G17-'Tabella 3'!G17</f>
        <v>0</v>
      </c>
      <c r="I18" s="10">
        <f>IFERROR(H18/('Tabella 4'!B17-'Tabella 3'!B17),0)</f>
        <v>0</v>
      </c>
      <c r="J18" s="9">
        <f t="shared" si="0"/>
        <v>2683.3674999999998</v>
      </c>
    </row>
    <row r="19" spans="1:10" ht="15.6" x14ac:dyDescent="0.3">
      <c r="A19" s="8" t="s">
        <v>35</v>
      </c>
      <c r="B19" s="9">
        <v>5864.5208934161701</v>
      </c>
      <c r="C19" s="10">
        <v>0.46954482004645154</v>
      </c>
      <c r="D19" s="9">
        <v>5864.5208934161701</v>
      </c>
      <c r="E19" s="10">
        <v>0.46954482004645154</v>
      </c>
      <c r="F19" s="9">
        <f>'Tabella 4'!E18-'Tabella 3'!E18</f>
        <v>98.392051623831321</v>
      </c>
      <c r="G19" s="10">
        <f>IFERROR(F19/('Tabella 4'!D18-'Tabella 3'!D18),0)</f>
        <v>0.46853357916110155</v>
      </c>
      <c r="H19" s="9">
        <f>'Tabella 4'!G18-'Tabella 3'!G18</f>
        <v>98.392051623831321</v>
      </c>
      <c r="I19" s="10">
        <f>IFERROR(H19/('Tabella 4'!B18-'Tabella 3'!B18),0)</f>
        <v>0.46853357916110155</v>
      </c>
      <c r="J19" s="9">
        <f t="shared" si="0"/>
        <v>5962.9129450400014</v>
      </c>
    </row>
    <row r="20" spans="1:10" ht="15.6" x14ac:dyDescent="0.3">
      <c r="A20" s="8" t="s">
        <v>37</v>
      </c>
      <c r="B20" s="9">
        <v>995</v>
      </c>
      <c r="C20" s="10">
        <v>0.7397769516728625</v>
      </c>
      <c r="D20" s="9">
        <v>475</v>
      </c>
      <c r="E20" s="10">
        <v>0.5757575757575758</v>
      </c>
      <c r="F20" s="9">
        <f>'Tabella 4'!E19-'Tabella 3'!E19</f>
        <v>350</v>
      </c>
      <c r="G20" s="10">
        <f>IFERROR(F20/('Tabella 4'!D19-'Tabella 3'!D19),0)</f>
        <v>1</v>
      </c>
      <c r="H20" s="9">
        <f>'Tabella 4'!G19-'Tabella 3'!G19</f>
        <v>0</v>
      </c>
      <c r="I20" s="10">
        <f>IFERROR(H20/('Tabella 4'!B19-'Tabella 3'!B19),0)</f>
        <v>0</v>
      </c>
      <c r="J20" s="9">
        <f t="shared" si="0"/>
        <v>1345</v>
      </c>
    </row>
    <row r="21" spans="1:10" ht="15.6" x14ac:dyDescent="0.3">
      <c r="A21" s="8" t="s">
        <v>39</v>
      </c>
      <c r="B21" s="9">
        <v>5698.955413312</v>
      </c>
      <c r="C21" s="10">
        <v>0.39992083938432038</v>
      </c>
      <c r="D21" s="9">
        <v>5698.955413312</v>
      </c>
      <c r="E21" s="10">
        <v>0.39992083938432038</v>
      </c>
      <c r="F21" s="9">
        <f>'Tabella 4'!E20-'Tabella 3'!E20</f>
        <v>779.67706399999861</v>
      </c>
      <c r="G21" s="10">
        <f>IFERROR(F21/('Tabella 4'!D20-'Tabella 3'!D20),0)</f>
        <v>0.40000000041042599</v>
      </c>
      <c r="H21" s="9">
        <f>'Tabella 4'!G20-'Tabella 3'!G20</f>
        <v>779.67706399999861</v>
      </c>
      <c r="I21" s="10">
        <f>IFERROR(H21/('Tabella 4'!B20-'Tabella 3'!B20),0)</f>
        <v>0.40000000041042599</v>
      </c>
      <c r="J21" s="9">
        <f t="shared" si="0"/>
        <v>6478.6324773119986</v>
      </c>
    </row>
    <row r="22" spans="1:10" ht="15.6" x14ac:dyDescent="0.3">
      <c r="A22" s="8" t="s">
        <v>41</v>
      </c>
      <c r="B22" s="9">
        <v>340</v>
      </c>
      <c r="C22" s="10">
        <v>1</v>
      </c>
      <c r="D22" s="9">
        <v>340</v>
      </c>
      <c r="E22" s="10">
        <v>1</v>
      </c>
      <c r="F22" s="9">
        <f>'Tabella 4'!E21-'Tabella 3'!E21</f>
        <v>0</v>
      </c>
      <c r="G22" s="10">
        <f>IFERROR(F22/('Tabella 4'!D21-'Tabella 3'!D21),0)</f>
        <v>0</v>
      </c>
      <c r="H22" s="9">
        <f>'Tabella 4'!G21-'Tabella 3'!G21</f>
        <v>0</v>
      </c>
      <c r="I22" s="10">
        <f>IFERROR(H22/('Tabella 4'!B21-'Tabella 3'!B21),0)</f>
        <v>0</v>
      </c>
      <c r="J22" s="9">
        <f t="shared" si="0"/>
        <v>340</v>
      </c>
    </row>
    <row r="23" spans="1:10" ht="15.6" x14ac:dyDescent="0.3">
      <c r="A23" s="8" t="s">
        <v>43</v>
      </c>
      <c r="B23" s="9">
        <v>54</v>
      </c>
      <c r="C23" s="10">
        <v>0.4</v>
      </c>
      <c r="D23" s="9">
        <v>54</v>
      </c>
      <c r="E23" s="10">
        <v>0.4</v>
      </c>
      <c r="F23" s="9">
        <f>'Tabella 4'!E22-'Tabella 3'!E22</f>
        <v>0</v>
      </c>
      <c r="G23" s="10">
        <f>IFERROR(F23/('Tabella 4'!D22-'Tabella 3'!D22),0)</f>
        <v>0</v>
      </c>
      <c r="H23" s="9">
        <f>'Tabella 4'!G22-'Tabella 3'!G22</f>
        <v>0</v>
      </c>
      <c r="I23" s="10">
        <f>IFERROR(H23/('Tabella 4'!B22-'Tabella 3'!B22),0)</f>
        <v>0</v>
      </c>
      <c r="J23" s="9">
        <f t="shared" si="0"/>
        <v>54</v>
      </c>
    </row>
    <row r="24" spans="1:10" ht="15.6" x14ac:dyDescent="0.3">
      <c r="A24" s="8" t="s">
        <v>45</v>
      </c>
      <c r="B24" s="9">
        <v>446.27199999999999</v>
      </c>
      <c r="C24" s="10">
        <v>0.37189333333333335</v>
      </c>
      <c r="D24" s="9">
        <v>446.27199999999999</v>
      </c>
      <c r="E24" s="10">
        <v>0.37189333333333335</v>
      </c>
      <c r="F24" s="9">
        <f>'Tabella 4'!E23-'Tabella 3'!E23</f>
        <v>0</v>
      </c>
      <c r="G24" s="10">
        <f>IFERROR(F24/('Tabella 4'!D23-'Tabella 3'!D23),0)</f>
        <v>0</v>
      </c>
      <c r="H24" s="9">
        <f>'Tabella 4'!G23-'Tabella 3'!G23</f>
        <v>0</v>
      </c>
      <c r="I24" s="10">
        <f>IFERROR(H24/('Tabella 4'!B23-'Tabella 3'!B23),0)</f>
        <v>0</v>
      </c>
      <c r="J24" s="9">
        <f t="shared" si="0"/>
        <v>446.27199999999999</v>
      </c>
    </row>
    <row r="25" spans="1:10" ht="15.6" x14ac:dyDescent="0.3">
      <c r="A25" s="8" t="s">
        <v>47</v>
      </c>
      <c r="B25" s="9">
        <v>260</v>
      </c>
      <c r="C25" s="10">
        <v>0.4</v>
      </c>
      <c r="D25" s="9">
        <v>260</v>
      </c>
      <c r="E25" s="10">
        <v>0.4</v>
      </c>
      <c r="F25" s="9">
        <f>'Tabella 4'!E24-'Tabella 3'!E24</f>
        <v>0</v>
      </c>
      <c r="G25" s="10">
        <f>IFERROR(F25/('Tabella 4'!D24-'Tabella 3'!D24),0)</f>
        <v>0</v>
      </c>
      <c r="H25" s="9">
        <f>'Tabella 4'!G24-'Tabella 3'!G24</f>
        <v>0</v>
      </c>
      <c r="I25" s="10">
        <f>IFERROR(H25/('Tabella 4'!B24-'Tabella 3'!B24),0)</f>
        <v>0</v>
      </c>
      <c r="J25" s="9">
        <f t="shared" si="0"/>
        <v>260</v>
      </c>
    </row>
    <row r="26" spans="1:10" ht="15.6" x14ac:dyDescent="0.3">
      <c r="A26" s="8" t="s">
        <v>49</v>
      </c>
      <c r="B26" s="9">
        <v>0</v>
      </c>
      <c r="C26" s="10">
        <v>0</v>
      </c>
      <c r="D26" s="9">
        <v>0</v>
      </c>
      <c r="E26" s="10">
        <v>0</v>
      </c>
      <c r="F26" s="9">
        <f>'Tabella 4'!E25-'Tabella 3'!E25</f>
        <v>0</v>
      </c>
      <c r="G26" s="10">
        <f>IFERROR(F26/('Tabella 4'!D25-'Tabella 3'!D25),0)</f>
        <v>0</v>
      </c>
      <c r="H26" s="9">
        <f>'Tabella 4'!G25-'Tabella 3'!G25</f>
        <v>0</v>
      </c>
      <c r="I26" s="10">
        <f>IFERROR(H26/('Tabella 4'!B25-'Tabella 3'!B25),0)</f>
        <v>0</v>
      </c>
      <c r="J26" s="9">
        <f t="shared" si="0"/>
        <v>0</v>
      </c>
    </row>
    <row r="27" spans="1:10" ht="15.6" x14ac:dyDescent="0.3">
      <c r="A27" s="8" t="s">
        <v>51</v>
      </c>
      <c r="B27" s="9">
        <v>280</v>
      </c>
      <c r="C27" s="10">
        <v>0.4</v>
      </c>
      <c r="D27" s="9">
        <v>280</v>
      </c>
      <c r="E27" s="10">
        <v>0.4</v>
      </c>
      <c r="F27" s="9">
        <f>'Tabella 4'!E26-'Tabella 3'!E26</f>
        <v>0</v>
      </c>
      <c r="G27" s="10">
        <f>IFERROR(F27/('Tabella 4'!D26-'Tabella 3'!D26),0)</f>
        <v>0</v>
      </c>
      <c r="H27" s="9">
        <f>'Tabella 4'!G26-'Tabella 3'!G26</f>
        <v>0</v>
      </c>
      <c r="I27" s="10">
        <f>IFERROR(H27/('Tabella 4'!B26-'Tabella 3'!B26),0)</f>
        <v>0</v>
      </c>
      <c r="J27" s="9">
        <f t="shared" si="0"/>
        <v>280</v>
      </c>
    </row>
    <row r="28" spans="1:10" ht="15.6" x14ac:dyDescent="0.3">
      <c r="A28" s="8" t="s">
        <v>53</v>
      </c>
      <c r="B28" s="9">
        <v>0</v>
      </c>
      <c r="C28" s="10">
        <v>0</v>
      </c>
      <c r="D28" s="9">
        <v>0</v>
      </c>
      <c r="E28" s="10">
        <v>0</v>
      </c>
      <c r="F28" s="9">
        <f>'Tabella 4'!E27-'Tabella 3'!E27</f>
        <v>712</v>
      </c>
      <c r="G28" s="10">
        <f>IFERROR(F28/('Tabella 4'!D27-'Tabella 3'!D27),0)</f>
        <v>0.4</v>
      </c>
      <c r="H28" s="9">
        <f>'Tabella 4'!G27-'Tabella 3'!G27</f>
        <v>712</v>
      </c>
      <c r="I28" s="10">
        <f>IFERROR(H28/('Tabella 4'!B27-'Tabella 3'!B27),0)</f>
        <v>0.4</v>
      </c>
      <c r="J28" s="9">
        <f t="shared" si="0"/>
        <v>712</v>
      </c>
    </row>
    <row r="29" spans="1:10" ht="14.4" x14ac:dyDescent="0.3">
      <c r="A29" s="11" t="s">
        <v>1</v>
      </c>
      <c r="B29" s="12">
        <f>SUM(B6:B28)</f>
        <v>74781.180277302847</v>
      </c>
      <c r="C29" s="13">
        <v>0.40662771705830719</v>
      </c>
      <c r="D29" s="12">
        <f>SUM(D6:D28)</f>
        <v>67221.010277302863</v>
      </c>
      <c r="E29" s="13">
        <v>0.40526150396551769</v>
      </c>
      <c r="F29" s="12">
        <f>SUM(F6:F28)</f>
        <v>11595.913115623833</v>
      </c>
      <c r="G29" s="13">
        <f>IFERROR(F29/('Tabella 4'!D28-'Tabella 3'!D28),0)</f>
        <v>0.42380953385487885</v>
      </c>
      <c r="H29" s="12">
        <f>SUM(H6:H28)</f>
        <v>11245.913115623833</v>
      </c>
      <c r="I29" s="14">
        <f>IFERROR(H29/('Tabella 4'!B28-'Tabella 3'!B28),0)</f>
        <v>0.41634347935640087</v>
      </c>
      <c r="J29" s="12">
        <f>B29+F29</f>
        <v>86377.093392926676</v>
      </c>
    </row>
    <row r="30" spans="1:10" x14ac:dyDescent="0.25">
      <c r="F30" s="4"/>
      <c r="H30" s="4"/>
      <c r="J30" s="4"/>
    </row>
  </sheetData>
  <mergeCells count="4">
    <mergeCell ref="J3:J4"/>
    <mergeCell ref="F3:I3"/>
    <mergeCell ref="B3:E3"/>
    <mergeCell ref="A3:A4"/>
  </mergeCells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983B0"/>
  </sheetPr>
  <dimension ref="A1:F30"/>
  <sheetViews>
    <sheetView zoomScale="90" zoomScaleNormal="90" workbookViewId="0">
      <selection sqref="A1:XFD1048576"/>
    </sheetView>
  </sheetViews>
  <sheetFormatPr defaultColWidth="11.6640625" defaultRowHeight="13.8" x14ac:dyDescent="0.3"/>
  <cols>
    <col min="1" max="1" width="22.6640625" style="16" customWidth="1"/>
    <col min="2" max="2" width="13" style="16" customWidth="1"/>
    <col min="3" max="3" width="13.5546875" style="16" customWidth="1"/>
    <col min="4" max="4" width="19.5546875" style="16" customWidth="1"/>
    <col min="5" max="5" width="19.44140625" style="16" customWidth="1"/>
    <col min="6" max="6" width="16.33203125" style="16" customWidth="1"/>
    <col min="7" max="7" width="7.44140625" style="16" customWidth="1"/>
    <col min="8" max="8" width="10.88671875" style="16" customWidth="1"/>
    <col min="9" max="16384" width="11.6640625" style="16"/>
  </cols>
  <sheetData>
    <row r="1" spans="1:6" ht="19.95" customHeight="1" x14ac:dyDescent="0.3">
      <c r="A1" s="771" t="s">
        <v>415</v>
      </c>
      <c r="B1" s="771"/>
      <c r="C1" s="771"/>
      <c r="D1" s="771"/>
      <c r="E1" s="771"/>
      <c r="F1" s="771"/>
    </row>
    <row r="2" spans="1:6" ht="13.2" customHeight="1" x14ac:dyDescent="0.3">
      <c r="A2" s="774" t="s">
        <v>0</v>
      </c>
      <c r="B2" s="773" t="s">
        <v>1</v>
      </c>
      <c r="C2" s="773" t="s">
        <v>55</v>
      </c>
      <c r="D2" s="773" t="s">
        <v>55</v>
      </c>
      <c r="E2" s="773" t="s">
        <v>55</v>
      </c>
      <c r="F2" s="773" t="s">
        <v>56</v>
      </c>
    </row>
    <row r="3" spans="1:6" ht="15" customHeight="1" x14ac:dyDescent="0.3">
      <c r="A3" s="774"/>
      <c r="B3" s="773"/>
      <c r="C3" s="391" t="s">
        <v>57</v>
      </c>
      <c r="D3" s="391" t="s">
        <v>58</v>
      </c>
      <c r="E3" s="391" t="s">
        <v>59</v>
      </c>
      <c r="F3" s="773"/>
    </row>
    <row r="4" spans="1:6" x14ac:dyDescent="0.3">
      <c r="A4" s="32"/>
      <c r="B4" s="32" t="s">
        <v>60</v>
      </c>
      <c r="C4" s="32" t="s">
        <v>61</v>
      </c>
      <c r="D4" s="32" t="s">
        <v>7</v>
      </c>
      <c r="E4" s="32" t="s">
        <v>8</v>
      </c>
      <c r="F4" s="32" t="s">
        <v>62</v>
      </c>
    </row>
    <row r="5" spans="1:6" x14ac:dyDescent="0.3">
      <c r="A5" s="33" t="s">
        <v>9</v>
      </c>
      <c r="B5" s="34">
        <v>1268.8999999999999</v>
      </c>
      <c r="C5" s="34">
        <v>717.59999999999991</v>
      </c>
      <c r="D5" s="34">
        <v>717.59999999999991</v>
      </c>
      <c r="E5" s="34">
        <v>0</v>
      </c>
      <c r="F5" s="34">
        <v>551.29999999999995</v>
      </c>
    </row>
    <row r="6" spans="1:6" x14ac:dyDescent="0.3">
      <c r="A6" s="33" t="s">
        <v>11</v>
      </c>
      <c r="B6" s="34">
        <v>2854.489075214999</v>
      </c>
      <c r="C6" s="34">
        <v>2854.489075214999</v>
      </c>
      <c r="D6" s="34">
        <v>2854.489075214999</v>
      </c>
      <c r="E6" s="34">
        <v>0</v>
      </c>
      <c r="F6" s="34">
        <v>0</v>
      </c>
    </row>
    <row r="7" spans="1:6" x14ac:dyDescent="0.3">
      <c r="A7" s="33" t="s">
        <v>13</v>
      </c>
      <c r="B7" s="34">
        <v>15736.699999999999</v>
      </c>
      <c r="C7" s="34">
        <v>9775.2899999999991</v>
      </c>
      <c r="D7" s="34">
        <v>9775.2899999999991</v>
      </c>
      <c r="E7" s="34">
        <v>0</v>
      </c>
      <c r="F7" s="34">
        <v>5961.41</v>
      </c>
    </row>
    <row r="8" spans="1:6" x14ac:dyDescent="0.3">
      <c r="A8" s="33" t="s">
        <v>15</v>
      </c>
      <c r="B8" s="34">
        <v>25041</v>
      </c>
      <c r="C8" s="34">
        <v>24197</v>
      </c>
      <c r="D8" s="34">
        <v>24197</v>
      </c>
      <c r="E8" s="34">
        <v>0</v>
      </c>
      <c r="F8" s="34">
        <v>844</v>
      </c>
    </row>
    <row r="9" spans="1:6" x14ac:dyDescent="0.3">
      <c r="A9" s="33" t="s">
        <v>17</v>
      </c>
      <c r="B9" s="34">
        <v>1200</v>
      </c>
      <c r="C9" s="34">
        <v>1200</v>
      </c>
      <c r="D9" s="34">
        <v>1200</v>
      </c>
      <c r="E9" s="34">
        <v>0</v>
      </c>
      <c r="F9" s="34">
        <v>0</v>
      </c>
    </row>
    <row r="10" spans="1:6" x14ac:dyDescent="0.3">
      <c r="A10" s="33" t="s">
        <v>19</v>
      </c>
      <c r="B10" s="34">
        <v>5730.24</v>
      </c>
      <c r="C10" s="34">
        <v>5362.17</v>
      </c>
      <c r="D10" s="34">
        <v>5094.42</v>
      </c>
      <c r="E10" s="34">
        <v>267.75</v>
      </c>
      <c r="F10" s="34">
        <v>368.07</v>
      </c>
    </row>
    <row r="11" spans="1:6" x14ac:dyDescent="0.3">
      <c r="A11" s="33" t="s">
        <v>21</v>
      </c>
      <c r="B11" s="34">
        <v>2400</v>
      </c>
      <c r="C11" s="34">
        <v>2286</v>
      </c>
      <c r="D11" s="34">
        <v>1786</v>
      </c>
      <c r="E11" s="34">
        <v>499.99999999999994</v>
      </c>
      <c r="F11" s="34">
        <v>114</v>
      </c>
    </row>
    <row r="12" spans="1:6" x14ac:dyDescent="0.3">
      <c r="A12" s="33" t="s">
        <v>23</v>
      </c>
      <c r="B12" s="34">
        <v>39246.422050955407</v>
      </c>
      <c r="C12" s="34">
        <v>38388.422050955407</v>
      </c>
      <c r="D12" s="34">
        <v>37761.422050955407</v>
      </c>
      <c r="E12" s="34">
        <v>627</v>
      </c>
      <c r="F12" s="34">
        <v>858</v>
      </c>
    </row>
    <row r="13" spans="1:6" x14ac:dyDescent="0.3">
      <c r="A13" s="33" t="s">
        <v>25</v>
      </c>
      <c r="B13" s="34">
        <v>4883.3</v>
      </c>
      <c r="C13" s="34">
        <v>4883.3</v>
      </c>
      <c r="D13" s="34">
        <v>4883.3</v>
      </c>
      <c r="E13" s="34">
        <v>0</v>
      </c>
      <c r="F13" s="34">
        <v>0</v>
      </c>
    </row>
    <row r="14" spans="1:6" x14ac:dyDescent="0.3">
      <c r="A14" s="33" t="s">
        <v>27</v>
      </c>
      <c r="B14" s="34">
        <v>49461.732500810002</v>
      </c>
      <c r="C14" s="34">
        <v>48461.732500810002</v>
      </c>
      <c r="D14" s="34">
        <v>32341.42250081</v>
      </c>
      <c r="E14" s="34">
        <v>16120.31</v>
      </c>
      <c r="F14" s="34">
        <v>1000</v>
      </c>
    </row>
    <row r="15" spans="1:6" x14ac:dyDescent="0.3">
      <c r="A15" s="33" t="s">
        <v>29</v>
      </c>
      <c r="B15" s="34">
        <v>17594</v>
      </c>
      <c r="C15" s="34">
        <v>17560</v>
      </c>
      <c r="D15" s="34">
        <v>17560</v>
      </c>
      <c r="E15" s="34">
        <v>0</v>
      </c>
      <c r="F15" s="34">
        <v>34</v>
      </c>
    </row>
    <row r="16" spans="1:6" x14ac:dyDescent="0.3">
      <c r="A16" s="33" t="s">
        <v>31</v>
      </c>
      <c r="B16" s="34">
        <v>12232</v>
      </c>
      <c r="C16" s="34">
        <v>12232</v>
      </c>
      <c r="D16" s="34">
        <v>12232</v>
      </c>
      <c r="E16" s="34">
        <v>0</v>
      </c>
      <c r="F16" s="34">
        <v>0</v>
      </c>
    </row>
    <row r="17" spans="1:6" x14ac:dyDescent="0.3">
      <c r="A17" s="33" t="s">
        <v>33</v>
      </c>
      <c r="B17" s="34">
        <v>7250.1</v>
      </c>
      <c r="C17" s="34">
        <v>7250.1</v>
      </c>
      <c r="D17" s="34">
        <v>7250.1</v>
      </c>
      <c r="E17" s="34">
        <v>0</v>
      </c>
      <c r="F17" s="34">
        <v>0</v>
      </c>
    </row>
    <row r="18" spans="1:6" x14ac:dyDescent="0.3">
      <c r="A18" s="33" t="s">
        <v>35</v>
      </c>
      <c r="B18" s="34">
        <v>12699.8</v>
      </c>
      <c r="C18" s="34">
        <v>12699.8</v>
      </c>
      <c r="D18" s="34">
        <v>12699.8</v>
      </c>
      <c r="E18" s="34">
        <v>0</v>
      </c>
      <c r="F18" s="34">
        <v>0</v>
      </c>
    </row>
    <row r="19" spans="1:6" x14ac:dyDescent="0.3">
      <c r="A19" s="33" t="s">
        <v>37</v>
      </c>
      <c r="B19" s="34">
        <v>1695</v>
      </c>
      <c r="C19" s="34">
        <v>1695</v>
      </c>
      <c r="D19" s="34">
        <v>825</v>
      </c>
      <c r="E19" s="34">
        <v>870</v>
      </c>
      <c r="F19" s="34">
        <v>0</v>
      </c>
    </row>
    <row r="20" spans="1:6" x14ac:dyDescent="0.3">
      <c r="A20" s="33" t="s">
        <v>39</v>
      </c>
      <c r="B20" s="34">
        <v>18012.951320209999</v>
      </c>
      <c r="C20" s="34">
        <v>16199.401329509999</v>
      </c>
      <c r="D20" s="34">
        <v>16199.401329509999</v>
      </c>
      <c r="E20" s="34">
        <v>0</v>
      </c>
      <c r="F20" s="34">
        <v>1813.5499906999999</v>
      </c>
    </row>
    <row r="21" spans="1:6" x14ac:dyDescent="0.3">
      <c r="A21" s="33" t="s">
        <v>41</v>
      </c>
      <c r="B21" s="34">
        <v>340</v>
      </c>
      <c r="C21" s="34">
        <v>340</v>
      </c>
      <c r="D21" s="34">
        <v>340</v>
      </c>
      <c r="E21" s="34">
        <v>0</v>
      </c>
      <c r="F21" s="34">
        <v>0</v>
      </c>
    </row>
    <row r="22" spans="1:6" x14ac:dyDescent="0.3">
      <c r="A22" s="33" t="s">
        <v>43</v>
      </c>
      <c r="B22" s="34">
        <v>135</v>
      </c>
      <c r="C22" s="34">
        <v>135</v>
      </c>
      <c r="D22" s="34">
        <v>135</v>
      </c>
      <c r="E22" s="34">
        <v>0</v>
      </c>
      <c r="F22" s="34">
        <v>0</v>
      </c>
    </row>
    <row r="23" spans="1:6" x14ac:dyDescent="0.3">
      <c r="A23" s="33" t="s">
        <v>45</v>
      </c>
      <c r="B23" s="34">
        <v>1200</v>
      </c>
      <c r="C23" s="34">
        <v>1200</v>
      </c>
      <c r="D23" s="34">
        <v>1200</v>
      </c>
      <c r="E23" s="34">
        <v>0</v>
      </c>
      <c r="F23" s="34">
        <v>0</v>
      </c>
    </row>
    <row r="24" spans="1:6" x14ac:dyDescent="0.3">
      <c r="A24" s="33" t="s">
        <v>47</v>
      </c>
      <c r="B24" s="34">
        <v>650</v>
      </c>
      <c r="C24" s="34">
        <v>650</v>
      </c>
      <c r="D24" s="34">
        <v>650</v>
      </c>
      <c r="E24" s="34">
        <v>0</v>
      </c>
      <c r="F24" s="34">
        <v>0</v>
      </c>
    </row>
    <row r="25" spans="1:6" x14ac:dyDescent="0.3">
      <c r="A25" s="33" t="s">
        <v>49</v>
      </c>
      <c r="B25" s="34">
        <v>10</v>
      </c>
      <c r="C25" s="34">
        <v>0</v>
      </c>
      <c r="D25" s="34">
        <v>0</v>
      </c>
      <c r="E25" s="34">
        <v>0</v>
      </c>
      <c r="F25" s="34">
        <v>10</v>
      </c>
    </row>
    <row r="26" spans="1:6" x14ac:dyDescent="0.3">
      <c r="A26" s="33" t="s">
        <v>51</v>
      </c>
      <c r="B26" s="34">
        <v>700</v>
      </c>
      <c r="C26" s="34">
        <v>700</v>
      </c>
      <c r="D26" s="34">
        <v>700</v>
      </c>
      <c r="E26" s="34">
        <v>0</v>
      </c>
      <c r="F26" s="34">
        <v>0</v>
      </c>
    </row>
    <row r="27" spans="1:6" x14ac:dyDescent="0.3">
      <c r="A27" s="33" t="s">
        <v>53</v>
      </c>
      <c r="B27" s="34">
        <v>1780</v>
      </c>
      <c r="C27" s="34">
        <v>1780</v>
      </c>
      <c r="D27" s="34">
        <v>1780</v>
      </c>
      <c r="E27" s="34">
        <v>0</v>
      </c>
      <c r="F27" s="34">
        <v>0</v>
      </c>
    </row>
    <row r="28" spans="1:6" x14ac:dyDescent="0.3">
      <c r="A28" s="384" t="s">
        <v>1</v>
      </c>
      <c r="B28" s="385">
        <v>222121.63494719041</v>
      </c>
      <c r="C28" s="386">
        <v>210567.30495649041</v>
      </c>
      <c r="D28" s="386">
        <v>192182.24495649041</v>
      </c>
      <c r="E28" s="386">
        <v>18385.059999999998</v>
      </c>
      <c r="F28" s="386">
        <v>11554.329990699998</v>
      </c>
    </row>
    <row r="29" spans="1:6" ht="39" customHeight="1" x14ac:dyDescent="0.3">
      <c r="A29" s="769" t="s">
        <v>434</v>
      </c>
      <c r="B29" s="769"/>
      <c r="C29" s="769"/>
      <c r="D29" s="769"/>
      <c r="E29" s="769"/>
      <c r="F29" s="769"/>
    </row>
    <row r="30" spans="1:6" x14ac:dyDescent="0.3">
      <c r="A30" s="772" t="s">
        <v>435</v>
      </c>
      <c r="B30" s="772"/>
      <c r="C30" s="772"/>
      <c r="D30" s="772"/>
      <c r="E30" s="772"/>
      <c r="F30" s="772"/>
    </row>
  </sheetData>
  <mergeCells count="7">
    <mergeCell ref="A1:F1"/>
    <mergeCell ref="A30:F30"/>
    <mergeCell ref="B2:B3"/>
    <mergeCell ref="C2:E2"/>
    <mergeCell ref="F2:F3"/>
    <mergeCell ref="A2:A3"/>
    <mergeCell ref="A29:F29"/>
  </mergeCells>
  <conditionalFormatting sqref="H5:H29">
    <cfRule type="containsText" dxfId="9" priority="14" operator="containsText" text="false">
      <formula>NOT(ISERROR(SEARCH("false",H5)))</formula>
    </cfRule>
  </conditionalFormatting>
  <conditionalFormatting sqref="F40:H40">
    <cfRule type="containsText" dxfId="8" priority="2" operator="containsText" text="FALSE">
      <formula>NOT(ISERROR(SEARCH("FALSE",F40)))</formula>
    </cfRule>
  </conditionalFormatting>
  <pageMargins left="0.70866141732283472" right="0.70866141732283472" top="1.7322834645669292" bottom="0.74803149606299213" header="0.31496062992125984" footer="0.31496062992125984"/>
  <pageSetup paperSize="9" scale="75" firstPageNumber="0" orientation="portrait" r:id="rId1"/>
  <headerFooter>
    <oddHeader>&amp;LPiano Nazionale di Ripresa e Resilienza.
Seconda relazione istruttoria sul rispetto del vincolo di destinazione alle regioni del 
Mezzogiorno di almeno il 40 per cento delle risorse allocabili territorialmente&amp;R&amp;G</oddHeader>
    <oddFooter>&amp;RAggiornamento al 30 giugno 2022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983B0"/>
    <pageSetUpPr fitToPage="1"/>
  </sheetPr>
  <dimension ref="A1:H30"/>
  <sheetViews>
    <sheetView zoomScale="90" zoomScaleNormal="90" workbookViewId="0">
      <selection activeCell="G22" sqref="G22"/>
    </sheetView>
  </sheetViews>
  <sheetFormatPr defaultColWidth="11.6640625" defaultRowHeight="13.8" x14ac:dyDescent="0.3"/>
  <cols>
    <col min="1" max="1" width="23.5546875" style="16" customWidth="1"/>
    <col min="2" max="2" width="15.5546875" style="16" bestFit="1" customWidth="1"/>
    <col min="3" max="3" width="14.88671875" style="16" bestFit="1" customWidth="1"/>
    <col min="4" max="4" width="16.33203125" style="16" customWidth="1"/>
    <col min="5" max="5" width="18.33203125" style="16" bestFit="1" customWidth="1"/>
    <col min="6" max="6" width="14.5546875" style="16" customWidth="1"/>
    <col min="7" max="7" width="15.6640625" style="16" customWidth="1"/>
    <col min="8" max="8" width="14.5546875" style="16" customWidth="1"/>
    <col min="9" max="16384" width="11.6640625" style="16"/>
  </cols>
  <sheetData>
    <row r="1" spans="1:8" ht="30" customHeight="1" x14ac:dyDescent="0.3">
      <c r="A1" s="775" t="s">
        <v>420</v>
      </c>
      <c r="B1" s="775"/>
      <c r="C1" s="775"/>
      <c r="D1" s="775"/>
      <c r="E1" s="775"/>
      <c r="F1" s="775"/>
      <c r="G1" s="775"/>
      <c r="H1" s="775"/>
    </row>
    <row r="2" spans="1:8" ht="14.4" customHeight="1" x14ac:dyDescent="0.3">
      <c r="A2" s="776" t="s">
        <v>66</v>
      </c>
      <c r="B2" s="776" t="s">
        <v>67</v>
      </c>
      <c r="C2" s="776"/>
      <c r="D2" s="776"/>
      <c r="E2" s="776"/>
      <c r="F2" s="776"/>
      <c r="G2" s="776" t="s">
        <v>68</v>
      </c>
      <c r="H2" s="776"/>
    </row>
    <row r="3" spans="1:8" ht="30.6" customHeight="1" x14ac:dyDescent="0.3">
      <c r="A3" s="776"/>
      <c r="B3" s="393" t="s">
        <v>63</v>
      </c>
      <c r="C3" s="393" t="s">
        <v>64</v>
      </c>
      <c r="D3" s="393" t="s">
        <v>57</v>
      </c>
      <c r="E3" s="393" t="s">
        <v>69</v>
      </c>
      <c r="F3" s="393" t="s">
        <v>100</v>
      </c>
      <c r="G3" s="393" t="s">
        <v>71</v>
      </c>
      <c r="H3" s="393" t="s">
        <v>101</v>
      </c>
    </row>
    <row r="4" spans="1:8" ht="14.4" hidden="1" x14ac:dyDescent="0.3">
      <c r="A4" s="7"/>
      <c r="B4" s="6" t="s">
        <v>72</v>
      </c>
      <c r="C4" s="6" t="s">
        <v>6</v>
      </c>
      <c r="D4" s="6" t="s">
        <v>73</v>
      </c>
      <c r="E4" s="6" t="s">
        <v>8</v>
      </c>
      <c r="F4" s="20" t="s">
        <v>74</v>
      </c>
      <c r="G4" s="20" t="s">
        <v>75</v>
      </c>
      <c r="H4" s="20" t="s">
        <v>76</v>
      </c>
    </row>
    <row r="5" spans="1:8" ht="14.4" x14ac:dyDescent="0.3">
      <c r="A5" s="28" t="s">
        <v>9</v>
      </c>
      <c r="B5" s="29">
        <v>717.59999999999991</v>
      </c>
      <c r="C5" s="29">
        <v>0</v>
      </c>
      <c r="D5" s="29">
        <v>717.59999999999991</v>
      </c>
      <c r="E5" s="29">
        <v>287.04000000000002</v>
      </c>
      <c r="F5" s="30">
        <v>0.40000000000000008</v>
      </c>
      <c r="G5" s="29">
        <v>287.04000000000002</v>
      </c>
      <c r="H5" s="30">
        <v>0.40000000000000008</v>
      </c>
    </row>
    <row r="6" spans="1:8" ht="14.4" x14ac:dyDescent="0.3">
      <c r="A6" s="28" t="s">
        <v>11</v>
      </c>
      <c r="B6" s="29">
        <v>2721.589075214999</v>
      </c>
      <c r="C6" s="29">
        <v>0</v>
      </c>
      <c r="D6" s="29">
        <v>2721.589075214999</v>
      </c>
      <c r="E6" s="29">
        <v>1103.3658635536192</v>
      </c>
      <c r="F6" s="30">
        <v>0.40541236500460892</v>
      </c>
      <c r="G6" s="29">
        <v>1103.3658635536192</v>
      </c>
      <c r="H6" s="30">
        <v>0.40541236500460892</v>
      </c>
    </row>
    <row r="7" spans="1:8" ht="14.4" x14ac:dyDescent="0.3">
      <c r="A7" s="28" t="s">
        <v>13</v>
      </c>
      <c r="B7" s="29">
        <v>9508.39</v>
      </c>
      <c r="C7" s="29">
        <v>0</v>
      </c>
      <c r="D7" s="29">
        <v>9508.39</v>
      </c>
      <c r="E7" s="29">
        <v>4112.42</v>
      </c>
      <c r="F7" s="30">
        <v>0.43250434616165306</v>
      </c>
      <c r="G7" s="29">
        <v>4112.42</v>
      </c>
      <c r="H7" s="30">
        <v>0.43250434616165306</v>
      </c>
    </row>
    <row r="8" spans="1:8" ht="14.4" x14ac:dyDescent="0.3">
      <c r="A8" s="28" t="s">
        <v>15</v>
      </c>
      <c r="B8" s="29">
        <v>18117</v>
      </c>
      <c r="C8" s="29">
        <v>0</v>
      </c>
      <c r="D8" s="29">
        <v>18117</v>
      </c>
      <c r="E8" s="29">
        <v>4495.3308024810667</v>
      </c>
      <c r="F8" s="30">
        <v>0.24812776963520819</v>
      </c>
      <c r="G8" s="29">
        <v>4495.3308024810667</v>
      </c>
      <c r="H8" s="30">
        <v>0.24812776963520819</v>
      </c>
    </row>
    <row r="9" spans="1:8" ht="14.4" x14ac:dyDescent="0.3">
      <c r="A9" s="28" t="s">
        <v>17</v>
      </c>
      <c r="B9" s="29">
        <v>1200</v>
      </c>
      <c r="C9" s="29">
        <v>0</v>
      </c>
      <c r="D9" s="29">
        <v>1200</v>
      </c>
      <c r="E9" s="29">
        <v>460.11649999999997</v>
      </c>
      <c r="F9" s="30">
        <v>0.38343041666666666</v>
      </c>
      <c r="G9" s="29">
        <v>460.11649999999997</v>
      </c>
      <c r="H9" s="30">
        <v>0.38343041666666666</v>
      </c>
    </row>
    <row r="10" spans="1:8" ht="14.4" x14ac:dyDescent="0.3">
      <c r="A10" s="28" t="s">
        <v>19</v>
      </c>
      <c r="B10" s="29">
        <v>3639.18</v>
      </c>
      <c r="C10" s="29">
        <v>267.75</v>
      </c>
      <c r="D10" s="29">
        <v>3906.93</v>
      </c>
      <c r="E10" s="29">
        <v>1542.06</v>
      </c>
      <c r="F10" s="30">
        <v>0.39469865085885847</v>
      </c>
      <c r="G10" s="29">
        <v>1542.06</v>
      </c>
      <c r="H10" s="30">
        <v>0.423738314675284</v>
      </c>
    </row>
    <row r="11" spans="1:8" ht="14.4" x14ac:dyDescent="0.3">
      <c r="A11" s="28" t="s">
        <v>21</v>
      </c>
      <c r="B11" s="29">
        <v>1786</v>
      </c>
      <c r="C11" s="29">
        <v>499.99999999999994</v>
      </c>
      <c r="D11" s="29">
        <v>2286</v>
      </c>
      <c r="E11" s="29">
        <v>654.4</v>
      </c>
      <c r="F11" s="30">
        <v>0.2862642169728784</v>
      </c>
      <c r="G11" s="29">
        <v>654.4</v>
      </c>
      <c r="H11" s="30">
        <v>0.36640537513997762</v>
      </c>
    </row>
    <row r="12" spans="1:8" ht="14.4" x14ac:dyDescent="0.3">
      <c r="A12" s="28" t="s">
        <v>23</v>
      </c>
      <c r="B12" s="29">
        <v>33197.812050955406</v>
      </c>
      <c r="C12" s="29">
        <v>627</v>
      </c>
      <c r="D12" s="29">
        <v>33824.812050955406</v>
      </c>
      <c r="E12" s="29">
        <v>13300.113912999999</v>
      </c>
      <c r="F12" s="30">
        <v>0.39320584820882482</v>
      </c>
      <c r="G12" s="29">
        <v>13267.613912999999</v>
      </c>
      <c r="H12" s="30">
        <v>0.39965326307153931</v>
      </c>
    </row>
    <row r="13" spans="1:8" ht="14.4" x14ac:dyDescent="0.3">
      <c r="A13" s="28" t="s">
        <v>25</v>
      </c>
      <c r="B13" s="29">
        <v>3680</v>
      </c>
      <c r="C13" s="29">
        <v>0</v>
      </c>
      <c r="D13" s="29">
        <v>3680</v>
      </c>
      <c r="E13" s="29">
        <v>1472</v>
      </c>
      <c r="F13" s="30">
        <v>0.4</v>
      </c>
      <c r="G13" s="29">
        <v>1472</v>
      </c>
      <c r="H13" s="30">
        <v>0.4</v>
      </c>
    </row>
    <row r="14" spans="1:8" ht="14.4" x14ac:dyDescent="0.3">
      <c r="A14" s="28" t="s">
        <v>27</v>
      </c>
      <c r="B14" s="29">
        <v>23471.42250081</v>
      </c>
      <c r="C14" s="29">
        <v>16120.31</v>
      </c>
      <c r="D14" s="29">
        <v>39591.732500810002</v>
      </c>
      <c r="E14" s="29">
        <v>18308.77</v>
      </c>
      <c r="F14" s="30">
        <v>0.46243922262369863</v>
      </c>
      <c r="G14" s="29">
        <v>11268.6</v>
      </c>
      <c r="H14" s="30">
        <v>0.48009872429381389</v>
      </c>
    </row>
    <row r="15" spans="1:8" ht="14.4" x14ac:dyDescent="0.3">
      <c r="A15" s="28" t="s">
        <v>29</v>
      </c>
      <c r="B15" s="29">
        <v>17560</v>
      </c>
      <c r="C15" s="29">
        <v>0</v>
      </c>
      <c r="D15" s="29">
        <v>17560</v>
      </c>
      <c r="E15" s="29">
        <v>7758.2499511600008</v>
      </c>
      <c r="F15" s="30">
        <v>0.44181377853986337</v>
      </c>
      <c r="G15" s="29">
        <v>7758.2499511600008</v>
      </c>
      <c r="H15" s="30">
        <v>0.44181377853986337</v>
      </c>
    </row>
    <row r="16" spans="1:8" ht="14.4" x14ac:dyDescent="0.3">
      <c r="A16" s="28" t="s">
        <v>31</v>
      </c>
      <c r="B16" s="29">
        <v>11732</v>
      </c>
      <c r="C16" s="29">
        <v>0</v>
      </c>
      <c r="D16" s="29">
        <v>11732</v>
      </c>
      <c r="E16" s="29">
        <v>4784.268</v>
      </c>
      <c r="F16" s="30">
        <v>0.4077964541425162</v>
      </c>
      <c r="G16" s="29">
        <v>4784.268</v>
      </c>
      <c r="H16" s="30">
        <v>0.4077964541425162</v>
      </c>
    </row>
    <row r="17" spans="1:8" ht="14.4" x14ac:dyDescent="0.3">
      <c r="A17" s="28" t="s">
        <v>33</v>
      </c>
      <c r="B17" s="29">
        <v>7250.1</v>
      </c>
      <c r="C17" s="29">
        <v>0</v>
      </c>
      <c r="D17" s="29">
        <v>7250.1</v>
      </c>
      <c r="E17" s="29">
        <v>2772.5442989200005</v>
      </c>
      <c r="F17" s="30">
        <v>0.38241462861477776</v>
      </c>
      <c r="G17" s="29">
        <v>2772.5442989200005</v>
      </c>
      <c r="H17" s="30">
        <v>0.38241462861477776</v>
      </c>
    </row>
    <row r="18" spans="1:8" ht="14.4" x14ac:dyDescent="0.3">
      <c r="A18" s="28" t="s">
        <v>35</v>
      </c>
      <c r="B18" s="29">
        <v>12489.8</v>
      </c>
      <c r="C18" s="29">
        <v>0</v>
      </c>
      <c r="D18" s="29">
        <v>12489.8</v>
      </c>
      <c r="E18" s="29">
        <v>5652.4793761861711</v>
      </c>
      <c r="F18" s="30">
        <v>0.45256764529345317</v>
      </c>
      <c r="G18" s="29">
        <v>5652.4793761861711</v>
      </c>
      <c r="H18" s="30">
        <v>0.45256764529345317</v>
      </c>
    </row>
    <row r="19" spans="1:8" ht="14.4" x14ac:dyDescent="0.3">
      <c r="A19" s="28" t="s">
        <v>37</v>
      </c>
      <c r="B19" s="29">
        <v>825</v>
      </c>
      <c r="C19" s="29">
        <v>520</v>
      </c>
      <c r="D19" s="29">
        <v>1345</v>
      </c>
      <c r="E19" s="29">
        <v>995</v>
      </c>
      <c r="F19" s="30">
        <v>0.7397769516728625</v>
      </c>
      <c r="G19" s="29">
        <v>475</v>
      </c>
      <c r="H19" s="30">
        <v>0.5757575757575758</v>
      </c>
    </row>
    <row r="20" spans="1:8" ht="14.4" x14ac:dyDescent="0.3">
      <c r="A20" s="28" t="s">
        <v>39</v>
      </c>
      <c r="B20" s="29">
        <v>14250.208671509999</v>
      </c>
      <c r="C20" s="29">
        <v>0</v>
      </c>
      <c r="D20" s="29">
        <v>14250.208671509999</v>
      </c>
      <c r="E20" s="29">
        <v>5702.5034219900008</v>
      </c>
      <c r="F20" s="30">
        <v>0.40016981880348457</v>
      </c>
      <c r="G20" s="29">
        <v>5702.5034219900008</v>
      </c>
      <c r="H20" s="30">
        <v>0.40016981880348457</v>
      </c>
    </row>
    <row r="21" spans="1:8" ht="14.4" x14ac:dyDescent="0.3">
      <c r="A21" s="28" t="s">
        <v>41</v>
      </c>
      <c r="B21" s="29">
        <v>340</v>
      </c>
      <c r="C21" s="29">
        <v>0</v>
      </c>
      <c r="D21" s="29">
        <v>340</v>
      </c>
      <c r="E21" s="29">
        <v>340</v>
      </c>
      <c r="F21" s="30">
        <v>1</v>
      </c>
      <c r="G21" s="29">
        <v>340</v>
      </c>
      <c r="H21" s="30">
        <v>1</v>
      </c>
    </row>
    <row r="22" spans="1:8" ht="14.4" x14ac:dyDescent="0.3">
      <c r="A22" s="28" t="s">
        <v>43</v>
      </c>
      <c r="B22" s="29">
        <v>135</v>
      </c>
      <c r="C22" s="29">
        <v>0</v>
      </c>
      <c r="D22" s="29">
        <v>135</v>
      </c>
      <c r="E22" s="29">
        <v>53.6</v>
      </c>
      <c r="F22" s="30">
        <v>0.39703703703703702</v>
      </c>
      <c r="G22" s="29">
        <v>53.6</v>
      </c>
      <c r="H22" s="30">
        <v>0.39703703703703702</v>
      </c>
    </row>
    <row r="23" spans="1:8" ht="14.4" x14ac:dyDescent="0.3">
      <c r="A23" s="28" t="s">
        <v>45</v>
      </c>
      <c r="B23" s="29">
        <v>1200</v>
      </c>
      <c r="C23" s="29">
        <v>0</v>
      </c>
      <c r="D23" s="29">
        <v>1200</v>
      </c>
      <c r="E23" s="29">
        <v>446.27</v>
      </c>
      <c r="F23" s="30">
        <v>0.37189166666666668</v>
      </c>
      <c r="G23" s="29">
        <v>446.27</v>
      </c>
      <c r="H23" s="30">
        <v>0.37189166666666668</v>
      </c>
    </row>
    <row r="24" spans="1:8" ht="14.4" x14ac:dyDescent="0.3">
      <c r="A24" s="28" t="s">
        <v>47</v>
      </c>
      <c r="B24" s="29">
        <v>650</v>
      </c>
      <c r="C24" s="29">
        <v>0</v>
      </c>
      <c r="D24" s="29">
        <v>650</v>
      </c>
      <c r="E24" s="29">
        <v>282.62079999999997</v>
      </c>
      <c r="F24" s="30">
        <v>0.43480123076923072</v>
      </c>
      <c r="G24" s="29">
        <v>282.62079999999997</v>
      </c>
      <c r="H24" s="30">
        <v>0.43480123076923072</v>
      </c>
    </row>
    <row r="25" spans="1:8" ht="14.4" x14ac:dyDescent="0.3">
      <c r="A25" s="28" t="s">
        <v>49</v>
      </c>
      <c r="B25" s="29">
        <v>0</v>
      </c>
      <c r="C25" s="29">
        <v>0</v>
      </c>
      <c r="D25" s="29">
        <v>0</v>
      </c>
      <c r="E25" s="29">
        <v>0</v>
      </c>
      <c r="F25" s="30">
        <v>0</v>
      </c>
      <c r="G25" s="29">
        <v>0</v>
      </c>
      <c r="H25" s="30">
        <v>0</v>
      </c>
    </row>
    <row r="26" spans="1:8" ht="14.4" x14ac:dyDescent="0.3">
      <c r="A26" s="28" t="s">
        <v>51</v>
      </c>
      <c r="B26" s="29">
        <v>700</v>
      </c>
      <c r="C26" s="29">
        <v>0</v>
      </c>
      <c r="D26" s="29">
        <v>700</v>
      </c>
      <c r="E26" s="29">
        <v>280</v>
      </c>
      <c r="F26" s="30">
        <v>0.4</v>
      </c>
      <c r="G26" s="29">
        <v>280</v>
      </c>
      <c r="H26" s="30">
        <v>0.4</v>
      </c>
    </row>
    <row r="27" spans="1:8" ht="14.4" x14ac:dyDescent="0.3">
      <c r="A27" s="28" t="s">
        <v>53</v>
      </c>
      <c r="B27" s="29">
        <v>0</v>
      </c>
      <c r="C27" s="29">
        <v>0</v>
      </c>
      <c r="D27" s="29">
        <v>0</v>
      </c>
      <c r="E27" s="29">
        <v>0</v>
      </c>
      <c r="F27" s="30">
        <v>0</v>
      </c>
      <c r="G27" s="29">
        <v>0</v>
      </c>
      <c r="H27" s="30">
        <v>0</v>
      </c>
    </row>
    <row r="28" spans="1:8" ht="14.4" x14ac:dyDescent="0.3">
      <c r="A28" s="11" t="s">
        <v>1</v>
      </c>
      <c r="B28" s="387">
        <v>165171.10229849038</v>
      </c>
      <c r="C28" s="387">
        <v>18035.059999999998</v>
      </c>
      <c r="D28" s="387">
        <v>183206.16229849038</v>
      </c>
      <c r="E28" s="387">
        <v>74803.152927290867</v>
      </c>
      <c r="F28" s="388">
        <v>0.40830041953183388</v>
      </c>
      <c r="G28" s="387">
        <v>67210.482927290868</v>
      </c>
      <c r="H28" s="388">
        <v>0.40691429670203971</v>
      </c>
    </row>
    <row r="29" spans="1:8" ht="33.6" customHeight="1" x14ac:dyDescent="0.3">
      <c r="A29" s="769" t="s">
        <v>434</v>
      </c>
      <c r="B29" s="769"/>
      <c r="C29" s="769"/>
      <c r="D29" s="769"/>
      <c r="E29" s="769"/>
      <c r="F29" s="769"/>
      <c r="G29" s="769"/>
      <c r="H29" s="769"/>
    </row>
    <row r="30" spans="1:8" x14ac:dyDescent="0.3">
      <c r="A30" s="772" t="s">
        <v>435</v>
      </c>
      <c r="B30" s="772"/>
      <c r="C30" s="772"/>
      <c r="D30" s="772"/>
      <c r="E30" s="772"/>
      <c r="F30" s="772"/>
      <c r="G30" s="772"/>
      <c r="H30" s="772"/>
    </row>
  </sheetData>
  <mergeCells count="6">
    <mergeCell ref="A30:H30"/>
    <mergeCell ref="A1:H1"/>
    <mergeCell ref="A2:A3"/>
    <mergeCell ref="B2:F2"/>
    <mergeCell ref="G2:H2"/>
    <mergeCell ref="A29:H29"/>
  </mergeCells>
  <pageMargins left="0.70866141732283472" right="0.70866141732283472" top="1.7322834645669292" bottom="0.74803149606299213" header="0.31496062992125984" footer="0.31496062992125984"/>
  <pageSetup paperSize="9" scale="64" firstPageNumber="0" orientation="portrait" horizontalDpi="300" vertic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983B0"/>
    <pageSetUpPr fitToPage="1"/>
  </sheetPr>
  <dimension ref="A1:H92"/>
  <sheetViews>
    <sheetView zoomScale="90" zoomScaleNormal="90" workbookViewId="0">
      <selection sqref="A1:XFD1048576"/>
    </sheetView>
  </sheetViews>
  <sheetFormatPr defaultColWidth="11.6640625" defaultRowHeight="13.8" x14ac:dyDescent="0.3"/>
  <cols>
    <col min="1" max="1" width="25.33203125" style="16" customWidth="1"/>
    <col min="2" max="2" width="17.44140625" style="16" customWidth="1"/>
    <col min="3" max="8" width="14.88671875" style="16" customWidth="1"/>
    <col min="9" max="16384" width="11.6640625" style="16"/>
  </cols>
  <sheetData>
    <row r="1" spans="1:8" ht="30" customHeight="1" x14ac:dyDescent="0.3">
      <c r="A1" s="775" t="s">
        <v>419</v>
      </c>
      <c r="B1" s="775"/>
      <c r="C1" s="775"/>
      <c r="D1" s="775"/>
      <c r="E1" s="775"/>
      <c r="F1" s="775"/>
      <c r="G1" s="775"/>
      <c r="H1" s="775"/>
    </row>
    <row r="2" spans="1:8" ht="14.4" x14ac:dyDescent="0.3">
      <c r="A2" s="776" t="s">
        <v>66</v>
      </c>
      <c r="B2" s="776" t="s">
        <v>67</v>
      </c>
      <c r="C2" s="776"/>
      <c r="D2" s="776"/>
      <c r="E2" s="776"/>
      <c r="F2" s="776"/>
      <c r="G2" s="776" t="s">
        <v>68</v>
      </c>
      <c r="H2" s="776"/>
    </row>
    <row r="3" spans="1:8" ht="29.4" customHeight="1" x14ac:dyDescent="0.3">
      <c r="A3" s="776"/>
      <c r="B3" s="393" t="s">
        <v>63</v>
      </c>
      <c r="C3" s="393" t="s">
        <v>64</v>
      </c>
      <c r="D3" s="393" t="s">
        <v>57</v>
      </c>
      <c r="E3" s="393" t="s">
        <v>69</v>
      </c>
      <c r="F3" s="393" t="s">
        <v>100</v>
      </c>
      <c r="G3" s="393" t="s">
        <v>71</v>
      </c>
      <c r="H3" s="393" t="s">
        <v>100</v>
      </c>
    </row>
    <row r="4" spans="1:8" ht="14.4" x14ac:dyDescent="0.3">
      <c r="A4" s="7"/>
      <c r="B4" s="31" t="s">
        <v>72</v>
      </c>
      <c r="C4" s="31" t="s">
        <v>6</v>
      </c>
      <c r="D4" s="31" t="s">
        <v>73</v>
      </c>
      <c r="E4" s="6" t="s">
        <v>8</v>
      </c>
      <c r="F4" s="20" t="s">
        <v>74</v>
      </c>
      <c r="G4" s="20" t="s">
        <v>75</v>
      </c>
      <c r="H4" s="20" t="s">
        <v>76</v>
      </c>
    </row>
    <row r="5" spans="1:8" ht="14.4" x14ac:dyDescent="0.3">
      <c r="A5" s="28" t="s">
        <v>9</v>
      </c>
      <c r="B5" s="29">
        <v>717.59999999999991</v>
      </c>
      <c r="C5" s="29">
        <v>0</v>
      </c>
      <c r="D5" s="29">
        <v>717.59999999999991</v>
      </c>
      <c r="E5" s="29">
        <v>287.04000000000002</v>
      </c>
      <c r="F5" s="30">
        <v>0.40000000000000008</v>
      </c>
      <c r="G5" s="29">
        <v>287.04000000000002</v>
      </c>
      <c r="H5" s="30">
        <v>0.40000000000000008</v>
      </c>
    </row>
    <row r="6" spans="1:8" ht="14.4" x14ac:dyDescent="0.3">
      <c r="A6" s="28" t="s">
        <v>11</v>
      </c>
      <c r="B6" s="29">
        <v>2854.489075214999</v>
      </c>
      <c r="C6" s="29">
        <v>0</v>
      </c>
      <c r="D6" s="29">
        <v>2854.489075214999</v>
      </c>
      <c r="E6" s="29">
        <v>1136.9658635536191</v>
      </c>
      <c r="F6" s="30">
        <v>0.39830801015343992</v>
      </c>
      <c r="G6" s="29">
        <v>1136.9658635536191</v>
      </c>
      <c r="H6" s="30">
        <v>0.39830801015343992</v>
      </c>
    </row>
    <row r="7" spans="1:8" ht="14.4" x14ac:dyDescent="0.3">
      <c r="A7" s="28" t="s">
        <v>13</v>
      </c>
      <c r="B7" s="29">
        <v>9775.2899999999991</v>
      </c>
      <c r="C7" s="29">
        <v>0</v>
      </c>
      <c r="D7" s="29">
        <v>9775.2899999999991</v>
      </c>
      <c r="E7" s="29">
        <v>4215.72</v>
      </c>
      <c r="F7" s="30">
        <v>0.43126290882418838</v>
      </c>
      <c r="G7" s="29">
        <v>4215.72</v>
      </c>
      <c r="H7" s="30">
        <v>0.43126290882418838</v>
      </c>
    </row>
    <row r="8" spans="1:8" ht="14.4" x14ac:dyDescent="0.3">
      <c r="A8" s="28" t="s">
        <v>15</v>
      </c>
      <c r="B8" s="29">
        <v>24197</v>
      </c>
      <c r="C8" s="29">
        <v>0</v>
      </c>
      <c r="D8" s="29">
        <v>24197</v>
      </c>
      <c r="E8" s="29">
        <v>5927.5308024810656</v>
      </c>
      <c r="F8" s="30">
        <v>0.24496965749808097</v>
      </c>
      <c r="G8" s="29">
        <v>5927.5308024810656</v>
      </c>
      <c r="H8" s="30">
        <v>0.24496965749808097</v>
      </c>
    </row>
    <row r="9" spans="1:8" ht="14.4" x14ac:dyDescent="0.3">
      <c r="A9" s="28" t="s">
        <v>17</v>
      </c>
      <c r="B9" s="29">
        <v>1200</v>
      </c>
      <c r="C9" s="29">
        <v>0</v>
      </c>
      <c r="D9" s="29">
        <v>1200</v>
      </c>
      <c r="E9" s="29">
        <v>460.11649999999997</v>
      </c>
      <c r="F9" s="30">
        <v>0.38343041666666666</v>
      </c>
      <c r="G9" s="29">
        <v>460.11649999999997</v>
      </c>
      <c r="H9" s="30">
        <v>0.38343041666666666</v>
      </c>
    </row>
    <row r="10" spans="1:8" ht="14.4" x14ac:dyDescent="0.3">
      <c r="A10" s="28" t="s">
        <v>19</v>
      </c>
      <c r="B10" s="29">
        <v>5094.42</v>
      </c>
      <c r="C10" s="29">
        <v>267.75</v>
      </c>
      <c r="D10" s="29">
        <v>5362.17</v>
      </c>
      <c r="E10" s="29">
        <v>2056.88</v>
      </c>
      <c r="F10" s="30">
        <v>0.38359097156561617</v>
      </c>
      <c r="G10" s="29">
        <v>2056.88</v>
      </c>
      <c r="H10" s="30">
        <v>0.40375155562360387</v>
      </c>
    </row>
    <row r="11" spans="1:8" ht="14.4" x14ac:dyDescent="0.3">
      <c r="A11" s="28" t="s">
        <v>21</v>
      </c>
      <c r="B11" s="29">
        <v>1786</v>
      </c>
      <c r="C11" s="29">
        <v>499.99999999999994</v>
      </c>
      <c r="D11" s="29">
        <v>2286</v>
      </c>
      <c r="E11" s="29">
        <v>654.4</v>
      </c>
      <c r="F11" s="30">
        <v>0.2862642169728784</v>
      </c>
      <c r="G11" s="29">
        <v>654.4</v>
      </c>
      <c r="H11" s="30">
        <v>0.36640537513997762</v>
      </c>
    </row>
    <row r="12" spans="1:8" ht="14.4" x14ac:dyDescent="0.3">
      <c r="A12" s="28" t="s">
        <v>23</v>
      </c>
      <c r="B12" s="29">
        <v>37761.422050955407</v>
      </c>
      <c r="C12" s="29">
        <v>627</v>
      </c>
      <c r="D12" s="29">
        <v>38388.422050955407</v>
      </c>
      <c r="E12" s="29">
        <v>15125.557913000001</v>
      </c>
      <c r="F12" s="30">
        <v>0.39401353598027239</v>
      </c>
      <c r="G12" s="29">
        <v>15093.057913000001</v>
      </c>
      <c r="H12" s="30">
        <v>0.39969516753456402</v>
      </c>
    </row>
    <row r="13" spans="1:8" ht="14.4" x14ac:dyDescent="0.3">
      <c r="A13" s="28" t="s">
        <v>25</v>
      </c>
      <c r="B13" s="29">
        <v>4883.3</v>
      </c>
      <c r="C13" s="29">
        <v>0</v>
      </c>
      <c r="D13" s="29">
        <v>4883.3</v>
      </c>
      <c r="E13" s="29">
        <v>1953</v>
      </c>
      <c r="F13" s="30">
        <v>0.39993447054246101</v>
      </c>
      <c r="G13" s="29">
        <v>1953</v>
      </c>
      <c r="H13" s="30">
        <v>0.39993447054246101</v>
      </c>
    </row>
    <row r="14" spans="1:8" ht="14.4" x14ac:dyDescent="0.3">
      <c r="A14" s="28" t="s">
        <v>27</v>
      </c>
      <c r="B14" s="29">
        <v>32341.42250081</v>
      </c>
      <c r="C14" s="29">
        <v>16120.31</v>
      </c>
      <c r="D14" s="29">
        <v>48461.732500810002</v>
      </c>
      <c r="E14" s="29">
        <v>23374.25</v>
      </c>
      <c r="F14" s="30">
        <v>0.48232386243329861</v>
      </c>
      <c r="G14" s="29">
        <v>16334.080000000002</v>
      </c>
      <c r="H14" s="30">
        <v>0.50505137798409794</v>
      </c>
    </row>
    <row r="15" spans="1:8" ht="14.4" x14ac:dyDescent="0.3">
      <c r="A15" s="28" t="s">
        <v>29</v>
      </c>
      <c r="B15" s="29">
        <v>17560</v>
      </c>
      <c r="C15" s="29">
        <v>0</v>
      </c>
      <c r="D15" s="29">
        <v>17560</v>
      </c>
      <c r="E15" s="29">
        <v>7758.2499511600008</v>
      </c>
      <c r="F15" s="30">
        <v>0.44181377853986337</v>
      </c>
      <c r="G15" s="29">
        <v>7758.2499511600008</v>
      </c>
      <c r="H15" s="30">
        <v>0.44181377853986337</v>
      </c>
    </row>
    <row r="16" spans="1:8" ht="14.4" x14ac:dyDescent="0.3">
      <c r="A16" s="28" t="s">
        <v>31</v>
      </c>
      <c r="B16" s="29">
        <v>12232</v>
      </c>
      <c r="C16" s="29">
        <v>0</v>
      </c>
      <c r="D16" s="29">
        <v>12232</v>
      </c>
      <c r="E16" s="29">
        <v>4984.268</v>
      </c>
      <c r="F16" s="30">
        <v>0.4074777632439503</v>
      </c>
      <c r="G16" s="29">
        <v>4984.268</v>
      </c>
      <c r="H16" s="30">
        <v>0.4074777632439503</v>
      </c>
    </row>
    <row r="17" spans="1:8" ht="14.4" x14ac:dyDescent="0.3">
      <c r="A17" s="28" t="s">
        <v>33</v>
      </c>
      <c r="B17" s="29">
        <v>7250.1</v>
      </c>
      <c r="C17" s="29">
        <v>0</v>
      </c>
      <c r="D17" s="29">
        <v>7250.1</v>
      </c>
      <c r="E17" s="29">
        <v>2772.5442989200005</v>
      </c>
      <c r="F17" s="30">
        <v>0.38241462861477776</v>
      </c>
      <c r="G17" s="29">
        <v>2772.5442989200005</v>
      </c>
      <c r="H17" s="30">
        <v>0.38241462861477776</v>
      </c>
    </row>
    <row r="18" spans="1:8" ht="14.4" customHeight="1" x14ac:dyDescent="0.3">
      <c r="A18" s="28" t="s">
        <v>35</v>
      </c>
      <c r="B18" s="29">
        <v>12699.8</v>
      </c>
      <c r="C18" s="29">
        <v>0</v>
      </c>
      <c r="D18" s="29">
        <v>12699.8</v>
      </c>
      <c r="E18" s="29">
        <v>5750.8714278100024</v>
      </c>
      <c r="F18" s="30">
        <v>0.45283165308193851</v>
      </c>
      <c r="G18" s="29">
        <v>5750.8714278100024</v>
      </c>
      <c r="H18" s="30">
        <v>0.45283165308193851</v>
      </c>
    </row>
    <row r="19" spans="1:8" ht="14.4" x14ac:dyDescent="0.3">
      <c r="A19" s="28" t="s">
        <v>37</v>
      </c>
      <c r="B19" s="29">
        <v>825</v>
      </c>
      <c r="C19" s="29">
        <v>870</v>
      </c>
      <c r="D19" s="29">
        <v>1695</v>
      </c>
      <c r="E19" s="29">
        <v>1345</v>
      </c>
      <c r="F19" s="30">
        <v>0.79351032448377579</v>
      </c>
      <c r="G19" s="29">
        <v>475</v>
      </c>
      <c r="H19" s="30">
        <v>0.5757575757575758</v>
      </c>
    </row>
    <row r="20" spans="1:8" ht="14.4" x14ac:dyDescent="0.3">
      <c r="A20" s="28" t="s">
        <v>39</v>
      </c>
      <c r="B20" s="29">
        <v>16199.401329509998</v>
      </c>
      <c r="C20" s="29">
        <v>0</v>
      </c>
      <c r="D20" s="29">
        <v>16199.401329509998</v>
      </c>
      <c r="E20" s="29">
        <v>6482.1804859899994</v>
      </c>
      <c r="F20" s="30">
        <v>0.40014938540855777</v>
      </c>
      <c r="G20" s="29">
        <v>6482.1804859899994</v>
      </c>
      <c r="H20" s="30">
        <v>0.40014938540855777</v>
      </c>
    </row>
    <row r="21" spans="1:8" ht="14.4" x14ac:dyDescent="0.3">
      <c r="A21" s="28" t="s">
        <v>41</v>
      </c>
      <c r="B21" s="29">
        <v>340</v>
      </c>
      <c r="C21" s="29">
        <v>0</v>
      </c>
      <c r="D21" s="29">
        <v>340</v>
      </c>
      <c r="E21" s="29">
        <v>340</v>
      </c>
      <c r="F21" s="30">
        <v>1</v>
      </c>
      <c r="G21" s="29">
        <v>340</v>
      </c>
      <c r="H21" s="30">
        <v>1</v>
      </c>
    </row>
    <row r="22" spans="1:8" ht="14.4" x14ac:dyDescent="0.3">
      <c r="A22" s="28" t="s">
        <v>43</v>
      </c>
      <c r="B22" s="29">
        <v>135</v>
      </c>
      <c r="C22" s="29">
        <v>0</v>
      </c>
      <c r="D22" s="29">
        <v>135</v>
      </c>
      <c r="E22" s="29">
        <v>53.6</v>
      </c>
      <c r="F22" s="30">
        <v>0.39703703703703702</v>
      </c>
      <c r="G22" s="29">
        <v>53.6</v>
      </c>
      <c r="H22" s="30">
        <v>0.39703703703703702</v>
      </c>
    </row>
    <row r="23" spans="1:8" ht="14.4" x14ac:dyDescent="0.3">
      <c r="A23" s="28" t="s">
        <v>45</v>
      </c>
      <c r="B23" s="29">
        <v>1200</v>
      </c>
      <c r="C23" s="29">
        <v>0</v>
      </c>
      <c r="D23" s="29">
        <v>1200</v>
      </c>
      <c r="E23" s="29">
        <v>446.27</v>
      </c>
      <c r="F23" s="30">
        <v>0.37189166666666668</v>
      </c>
      <c r="G23" s="29">
        <v>446.27</v>
      </c>
      <c r="H23" s="30">
        <v>0.37189166666666668</v>
      </c>
    </row>
    <row r="24" spans="1:8" ht="14.4" x14ac:dyDescent="0.3">
      <c r="A24" s="28" t="s">
        <v>47</v>
      </c>
      <c r="B24" s="29">
        <v>650</v>
      </c>
      <c r="C24" s="29">
        <v>0</v>
      </c>
      <c r="D24" s="29">
        <v>650</v>
      </c>
      <c r="E24" s="29">
        <v>282.62079999999997</v>
      </c>
      <c r="F24" s="30">
        <v>0.43480123076923072</v>
      </c>
      <c r="G24" s="29">
        <v>282.62079999999997</v>
      </c>
      <c r="H24" s="30">
        <v>0.43480123076923072</v>
      </c>
    </row>
    <row r="25" spans="1:8" ht="14.4" x14ac:dyDescent="0.3">
      <c r="A25" s="28" t="s">
        <v>49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</row>
    <row r="26" spans="1:8" ht="14.4" x14ac:dyDescent="0.3">
      <c r="A26" s="28" t="s">
        <v>51</v>
      </c>
      <c r="B26" s="29">
        <v>700</v>
      </c>
      <c r="C26" s="29">
        <v>0</v>
      </c>
      <c r="D26" s="29">
        <v>700</v>
      </c>
      <c r="E26" s="29">
        <v>280</v>
      </c>
      <c r="F26" s="30">
        <v>0.4</v>
      </c>
      <c r="G26" s="29">
        <v>280</v>
      </c>
      <c r="H26" s="30">
        <v>0.4</v>
      </c>
    </row>
    <row r="27" spans="1:8" ht="14.4" x14ac:dyDescent="0.3">
      <c r="A27" s="28" t="s">
        <v>53</v>
      </c>
      <c r="B27" s="29">
        <v>1780</v>
      </c>
      <c r="C27" s="29">
        <v>0</v>
      </c>
      <c r="D27" s="29">
        <v>1780</v>
      </c>
      <c r="E27" s="29">
        <v>712</v>
      </c>
      <c r="F27" s="30">
        <v>0.4</v>
      </c>
      <c r="G27" s="29">
        <v>712</v>
      </c>
      <c r="H27" s="30">
        <v>0.4</v>
      </c>
    </row>
    <row r="28" spans="1:8" ht="14.4" x14ac:dyDescent="0.3">
      <c r="A28" s="11" t="s">
        <v>1</v>
      </c>
      <c r="B28" s="387">
        <v>192182.24495649041</v>
      </c>
      <c r="C28" s="387">
        <v>18385.059999999998</v>
      </c>
      <c r="D28" s="387">
        <v>210567.30495649041</v>
      </c>
      <c r="E28" s="387">
        <v>86399.06604291471</v>
      </c>
      <c r="F28" s="388">
        <v>0.41031567583945372</v>
      </c>
      <c r="G28" s="387">
        <v>78456.396042914712</v>
      </c>
      <c r="H28" s="388">
        <v>0.40823956479786699</v>
      </c>
    </row>
    <row r="29" spans="1:8" ht="26.4" customHeight="1" x14ac:dyDescent="0.3">
      <c r="A29" s="769" t="s">
        <v>434</v>
      </c>
      <c r="B29" s="769"/>
      <c r="C29" s="769"/>
      <c r="D29" s="769"/>
      <c r="E29" s="769"/>
      <c r="F29" s="769"/>
      <c r="G29" s="769"/>
      <c r="H29" s="769"/>
    </row>
    <row r="30" spans="1:8" x14ac:dyDescent="0.3">
      <c r="A30" s="772" t="s">
        <v>435</v>
      </c>
      <c r="B30" s="772"/>
      <c r="C30" s="772"/>
      <c r="D30" s="772"/>
      <c r="E30" s="772"/>
      <c r="F30" s="772"/>
      <c r="G30" s="772"/>
      <c r="H30" s="772"/>
    </row>
    <row r="64" spans="1:8" x14ac:dyDescent="0.3">
      <c r="A64" s="21"/>
      <c r="B64" s="21"/>
      <c r="C64" s="21"/>
      <c r="D64" s="21"/>
      <c r="E64" s="21"/>
      <c r="F64" s="21"/>
      <c r="G64" s="21"/>
      <c r="H64" s="21"/>
    </row>
    <row r="65" spans="8:8" x14ac:dyDescent="0.3">
      <c r="H65" s="21"/>
    </row>
    <row r="66" spans="8:8" x14ac:dyDescent="0.3">
      <c r="H66" s="21"/>
    </row>
    <row r="67" spans="8:8" x14ac:dyDescent="0.3">
      <c r="H67" s="21"/>
    </row>
    <row r="68" spans="8:8" x14ac:dyDescent="0.3">
      <c r="H68" s="21"/>
    </row>
    <row r="69" spans="8:8" x14ac:dyDescent="0.3">
      <c r="H69" s="21"/>
    </row>
    <row r="70" spans="8:8" x14ac:dyDescent="0.3">
      <c r="H70" s="21"/>
    </row>
    <row r="71" spans="8:8" x14ac:dyDescent="0.3">
      <c r="H71" s="21"/>
    </row>
    <row r="72" spans="8:8" x14ac:dyDescent="0.3">
      <c r="H72" s="21"/>
    </row>
    <row r="73" spans="8:8" x14ac:dyDescent="0.3">
      <c r="H73" s="21"/>
    </row>
    <row r="74" spans="8:8" x14ac:dyDescent="0.3">
      <c r="H74" s="21"/>
    </row>
    <row r="75" spans="8:8" x14ac:dyDescent="0.3">
      <c r="H75" s="21"/>
    </row>
    <row r="76" spans="8:8" x14ac:dyDescent="0.3">
      <c r="H76" s="21"/>
    </row>
    <row r="77" spans="8:8" x14ac:dyDescent="0.3">
      <c r="H77" s="21"/>
    </row>
    <row r="78" spans="8:8" x14ac:dyDescent="0.3">
      <c r="H78" s="21"/>
    </row>
    <row r="79" spans="8:8" x14ac:dyDescent="0.3">
      <c r="H79" s="21"/>
    </row>
    <row r="80" spans="8:8" x14ac:dyDescent="0.3">
      <c r="H80" s="21"/>
    </row>
    <row r="81" spans="8:8" x14ac:dyDescent="0.3">
      <c r="H81" s="21"/>
    </row>
    <row r="82" spans="8:8" x14ac:dyDescent="0.3">
      <c r="H82" s="21"/>
    </row>
    <row r="83" spans="8:8" x14ac:dyDescent="0.3">
      <c r="H83" s="21"/>
    </row>
    <row r="84" spans="8:8" x14ac:dyDescent="0.3">
      <c r="H84" s="21"/>
    </row>
    <row r="85" spans="8:8" x14ac:dyDescent="0.3">
      <c r="H85" s="21"/>
    </row>
    <row r="86" spans="8:8" x14ac:dyDescent="0.3">
      <c r="H86" s="21"/>
    </row>
    <row r="87" spans="8:8" x14ac:dyDescent="0.3">
      <c r="H87" s="21"/>
    </row>
    <row r="88" spans="8:8" x14ac:dyDescent="0.3">
      <c r="H88" s="21"/>
    </row>
    <row r="89" spans="8:8" x14ac:dyDescent="0.3">
      <c r="H89" s="21"/>
    </row>
    <row r="90" spans="8:8" x14ac:dyDescent="0.3">
      <c r="H90" s="21"/>
    </row>
    <row r="91" spans="8:8" x14ac:dyDescent="0.3">
      <c r="H91" s="21"/>
    </row>
    <row r="92" spans="8:8" x14ac:dyDescent="0.3">
      <c r="H92" s="21"/>
    </row>
  </sheetData>
  <mergeCells count="6">
    <mergeCell ref="A30:H30"/>
    <mergeCell ref="A1:H1"/>
    <mergeCell ref="A2:A3"/>
    <mergeCell ref="B2:F2"/>
    <mergeCell ref="G2:H2"/>
    <mergeCell ref="A29:H29"/>
  </mergeCells>
  <conditionalFormatting sqref="E67:G96 A65:G66 A67:D91 A93:D116">
    <cfRule type="containsText" dxfId="7" priority="24" operator="containsText" text="FALSE">
      <formula>NOT(ISERROR(SEARCH("FALSE",A65)))</formula>
    </cfRule>
  </conditionalFormatting>
  <pageMargins left="0.70866141732283472" right="0.70866141732283472" top="1.7322834645669292" bottom="0.74803149606299213" header="0.31496062992125984" footer="0.31496062992125984"/>
  <pageSetup paperSize="9" scale="64" firstPageNumber="0" fitToHeight="0" orientation="portrait" horizontalDpi="300" vertic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5983B0"/>
    <pageSetUpPr fitToPage="1"/>
  </sheetPr>
  <dimension ref="A1:G93"/>
  <sheetViews>
    <sheetView topLeftCell="A8" zoomScale="90" zoomScaleNormal="90" workbookViewId="0">
      <selection activeCell="A8" sqref="A1:XFD1048576"/>
    </sheetView>
  </sheetViews>
  <sheetFormatPr defaultColWidth="11.6640625" defaultRowHeight="13.8" x14ac:dyDescent="0.3"/>
  <cols>
    <col min="1" max="1" width="24.6640625" style="16" customWidth="1"/>
    <col min="2" max="2" width="20.33203125" style="16" customWidth="1"/>
    <col min="3" max="3" width="18" style="16" customWidth="1"/>
    <col min="4" max="6" width="20.33203125" style="16" customWidth="1"/>
    <col min="7" max="16384" width="11.6640625" style="16"/>
  </cols>
  <sheetData>
    <row r="1" spans="1:6" s="15" customFormat="1" ht="30" customHeight="1" x14ac:dyDescent="0.3">
      <c r="A1" s="777" t="s">
        <v>422</v>
      </c>
      <c r="B1" s="777"/>
      <c r="C1" s="777"/>
      <c r="D1" s="777"/>
      <c r="E1" s="777"/>
      <c r="F1" s="777"/>
    </row>
    <row r="2" spans="1:6" s="15" customFormat="1" ht="43.2" x14ac:dyDescent="0.3">
      <c r="A2" s="35" t="s">
        <v>0</v>
      </c>
      <c r="B2" s="393" t="s">
        <v>67</v>
      </c>
      <c r="C2" s="393" t="s">
        <v>77</v>
      </c>
      <c r="D2" s="393" t="s">
        <v>78</v>
      </c>
      <c r="E2" s="393" t="s">
        <v>79</v>
      </c>
      <c r="F2" s="393" t="s">
        <v>80</v>
      </c>
    </row>
    <row r="3" spans="1:6" s="15" customFormat="1" ht="14.4" x14ac:dyDescent="0.3">
      <c r="A3" s="7"/>
      <c r="B3" s="7" t="s">
        <v>5</v>
      </c>
      <c r="C3" s="7" t="s">
        <v>6</v>
      </c>
      <c r="D3" s="7" t="s">
        <v>81</v>
      </c>
      <c r="E3" s="7" t="s">
        <v>8</v>
      </c>
      <c r="F3" s="7" t="s">
        <v>82</v>
      </c>
    </row>
    <row r="4" spans="1:6" s="15" customFormat="1" ht="14.4" x14ac:dyDescent="0.3">
      <c r="A4" s="28" t="s">
        <v>9</v>
      </c>
      <c r="B4" s="29">
        <v>717.59999999999991</v>
      </c>
      <c r="C4" s="29">
        <v>320.3</v>
      </c>
      <c r="D4" s="36">
        <v>0.44634894091415839</v>
      </c>
      <c r="E4" s="29">
        <v>397.29999999999995</v>
      </c>
      <c r="F4" s="36">
        <v>0.55365105908584167</v>
      </c>
    </row>
    <row r="5" spans="1:6" s="15" customFormat="1" ht="14.4" x14ac:dyDescent="0.3">
      <c r="A5" s="28" t="s">
        <v>11</v>
      </c>
      <c r="B5" s="29">
        <v>2854.4890752150004</v>
      </c>
      <c r="C5" s="29">
        <v>1950.0866177421001</v>
      </c>
      <c r="D5" s="36">
        <v>0.68316485590165354</v>
      </c>
      <c r="E5" s="29">
        <v>904.40245747290044</v>
      </c>
      <c r="F5" s="36">
        <v>0.31683514409834646</v>
      </c>
    </row>
    <row r="6" spans="1:6" s="15" customFormat="1" ht="14.4" x14ac:dyDescent="0.3">
      <c r="A6" s="28" t="s">
        <v>13</v>
      </c>
      <c r="B6" s="29">
        <v>9775.2900000000009</v>
      </c>
      <c r="C6" s="29">
        <v>7739.79</v>
      </c>
      <c r="D6" s="36">
        <v>0.7917708835236601</v>
      </c>
      <c r="E6" s="29">
        <v>2035.5</v>
      </c>
      <c r="F6" s="36">
        <v>0.20822911647633982</v>
      </c>
    </row>
    <row r="7" spans="1:6" s="15" customFormat="1" ht="14.4" x14ac:dyDescent="0.3">
      <c r="A7" s="28" t="s">
        <v>15</v>
      </c>
      <c r="B7" s="29">
        <v>24197</v>
      </c>
      <c r="C7" s="29">
        <v>21631</v>
      </c>
      <c r="D7" s="36">
        <v>0.8939537959251147</v>
      </c>
      <c r="E7" s="29">
        <v>2566</v>
      </c>
      <c r="F7" s="36">
        <v>0.10604620407488531</v>
      </c>
    </row>
    <row r="8" spans="1:6" s="15" customFormat="1" ht="14.4" x14ac:dyDescent="0.3">
      <c r="A8" s="28" t="s">
        <v>17</v>
      </c>
      <c r="B8" s="29">
        <v>1200</v>
      </c>
      <c r="C8" s="29">
        <v>1200</v>
      </c>
      <c r="D8" s="36">
        <v>1</v>
      </c>
      <c r="E8" s="29">
        <v>0</v>
      </c>
      <c r="F8" s="36">
        <v>0</v>
      </c>
    </row>
    <row r="9" spans="1:6" s="15" customFormat="1" ht="14.4" x14ac:dyDescent="0.3">
      <c r="A9" s="28" t="s">
        <v>19</v>
      </c>
      <c r="B9" s="29">
        <v>5362.170000000001</v>
      </c>
      <c r="C9" s="29">
        <v>5362.170000000001</v>
      </c>
      <c r="D9" s="36">
        <v>1</v>
      </c>
      <c r="E9" s="29">
        <v>0</v>
      </c>
      <c r="F9" s="36">
        <v>0</v>
      </c>
    </row>
    <row r="10" spans="1:6" s="15" customFormat="1" ht="14.4" x14ac:dyDescent="0.3">
      <c r="A10" s="28" t="s">
        <v>21</v>
      </c>
      <c r="B10" s="29">
        <v>2286.0000000000005</v>
      </c>
      <c r="C10" s="29">
        <v>2286.0000000000005</v>
      </c>
      <c r="D10" s="36">
        <v>1</v>
      </c>
      <c r="E10" s="29">
        <v>0</v>
      </c>
      <c r="F10" s="36">
        <v>0</v>
      </c>
    </row>
    <row r="11" spans="1:6" s="15" customFormat="1" ht="14.4" x14ac:dyDescent="0.3">
      <c r="A11" s="28" t="s">
        <v>23</v>
      </c>
      <c r="B11" s="29">
        <v>38388.422050955407</v>
      </c>
      <c r="C11" s="29">
        <v>29454.71</v>
      </c>
      <c r="D11" s="36">
        <v>0.76728108180385424</v>
      </c>
      <c r="E11" s="29">
        <v>8933.7120509554097</v>
      </c>
      <c r="F11" s="36">
        <v>0.23271891819614576</v>
      </c>
    </row>
    <row r="12" spans="1:6" s="15" customFormat="1" ht="14.4" x14ac:dyDescent="0.3">
      <c r="A12" s="28" t="s">
        <v>25</v>
      </c>
      <c r="B12" s="29">
        <v>4883.3</v>
      </c>
      <c r="C12" s="29">
        <v>2583.3000000000002</v>
      </c>
      <c r="D12" s="36">
        <v>0.52900702393873</v>
      </c>
      <c r="E12" s="29">
        <v>2300</v>
      </c>
      <c r="F12" s="36">
        <v>0.47099297606127005</v>
      </c>
    </row>
    <row r="13" spans="1:6" s="15" customFormat="1" ht="14.4" x14ac:dyDescent="0.3">
      <c r="A13" s="28" t="s">
        <v>27</v>
      </c>
      <c r="B13" s="29">
        <v>48461.732500810002</v>
      </c>
      <c r="C13" s="29">
        <v>48211.732500810002</v>
      </c>
      <c r="D13" s="36">
        <v>0.99484129049666514</v>
      </c>
      <c r="E13" s="29">
        <v>250</v>
      </c>
      <c r="F13" s="36">
        <v>5.1587095033348513E-3</v>
      </c>
    </row>
    <row r="14" spans="1:6" s="15" customFormat="1" ht="14.4" x14ac:dyDescent="0.3">
      <c r="A14" s="28" t="s">
        <v>29</v>
      </c>
      <c r="B14" s="29">
        <v>17560</v>
      </c>
      <c r="C14" s="29">
        <v>10309.970000000001</v>
      </c>
      <c r="D14" s="36">
        <v>0.58712813211845105</v>
      </c>
      <c r="E14" s="29">
        <v>7250.0300000000007</v>
      </c>
      <c r="F14" s="36">
        <v>0.412871867881549</v>
      </c>
    </row>
    <row r="15" spans="1:6" s="15" customFormat="1" ht="14.4" x14ac:dyDescent="0.3">
      <c r="A15" s="28" t="s">
        <v>31</v>
      </c>
      <c r="B15" s="29">
        <v>12232</v>
      </c>
      <c r="C15" s="29">
        <v>9070</v>
      </c>
      <c r="D15" s="36">
        <v>0.74149771092217132</v>
      </c>
      <c r="E15" s="29">
        <v>3162</v>
      </c>
      <c r="F15" s="36">
        <v>0.25850228907782863</v>
      </c>
    </row>
    <row r="16" spans="1:6" s="15" customFormat="1" ht="14.4" x14ac:dyDescent="0.3">
      <c r="A16" s="28" t="s">
        <v>33</v>
      </c>
      <c r="B16" s="29">
        <v>7250.1</v>
      </c>
      <c r="C16" s="29">
        <v>3050.1</v>
      </c>
      <c r="D16" s="36">
        <v>0.4206976455497165</v>
      </c>
      <c r="E16" s="29">
        <v>4200</v>
      </c>
      <c r="F16" s="36">
        <v>0.57930235445028344</v>
      </c>
    </row>
    <row r="17" spans="1:6" s="15" customFormat="1" ht="14.4" x14ac:dyDescent="0.3">
      <c r="A17" s="28" t="s">
        <v>35</v>
      </c>
      <c r="B17" s="29">
        <v>12699.8</v>
      </c>
      <c r="C17" s="29">
        <v>12338.5</v>
      </c>
      <c r="D17" s="36">
        <v>0.9715507330824108</v>
      </c>
      <c r="E17" s="29">
        <v>361.3</v>
      </c>
      <c r="F17" s="36">
        <v>2.8449266917589255E-2</v>
      </c>
    </row>
    <row r="18" spans="1:6" s="15" customFormat="1" ht="14.4" x14ac:dyDescent="0.3">
      <c r="A18" s="28" t="s">
        <v>37</v>
      </c>
      <c r="B18" s="29">
        <v>1695</v>
      </c>
      <c r="C18" s="29">
        <v>1125</v>
      </c>
      <c r="D18" s="36">
        <v>0.66371681415929207</v>
      </c>
      <c r="E18" s="29">
        <v>570</v>
      </c>
      <c r="F18" s="36">
        <v>0.33628318584070799</v>
      </c>
    </row>
    <row r="19" spans="1:6" s="15" customFormat="1" ht="14.4" x14ac:dyDescent="0.3">
      <c r="A19" s="28" t="s">
        <v>39</v>
      </c>
      <c r="B19" s="29">
        <v>16199.401329509998</v>
      </c>
      <c r="C19" s="29">
        <v>12399.349325509998</v>
      </c>
      <c r="D19" s="36">
        <v>0.76542021975358121</v>
      </c>
      <c r="E19" s="29">
        <v>3800.0520040000001</v>
      </c>
      <c r="F19" s="36">
        <v>0.23457978024641882</v>
      </c>
    </row>
    <row r="20" spans="1:6" s="15" customFormat="1" ht="14.4" x14ac:dyDescent="0.3">
      <c r="A20" s="28" t="s">
        <v>41</v>
      </c>
      <c r="B20" s="29">
        <v>340</v>
      </c>
      <c r="C20" s="29">
        <v>0</v>
      </c>
      <c r="D20" s="36">
        <v>0</v>
      </c>
      <c r="E20" s="29">
        <v>340</v>
      </c>
      <c r="F20" s="36">
        <v>1</v>
      </c>
    </row>
    <row r="21" spans="1:6" s="15" customFormat="1" ht="14.4" x14ac:dyDescent="0.3">
      <c r="A21" s="28" t="s">
        <v>43</v>
      </c>
      <c r="B21" s="29">
        <v>135</v>
      </c>
      <c r="C21" s="29">
        <v>135</v>
      </c>
      <c r="D21" s="36">
        <v>1</v>
      </c>
      <c r="E21" s="29">
        <v>0</v>
      </c>
      <c r="F21" s="36">
        <v>0</v>
      </c>
    </row>
    <row r="22" spans="1:6" s="15" customFormat="1" ht="14.4" x14ac:dyDescent="0.3">
      <c r="A22" s="28" t="s">
        <v>45</v>
      </c>
      <c r="B22" s="29">
        <v>1200</v>
      </c>
      <c r="C22" s="29">
        <v>1200</v>
      </c>
      <c r="D22" s="36">
        <v>1</v>
      </c>
      <c r="E22" s="29">
        <v>0</v>
      </c>
      <c r="F22" s="36">
        <v>0</v>
      </c>
    </row>
    <row r="23" spans="1:6" s="15" customFormat="1" ht="14.4" x14ac:dyDescent="0.3">
      <c r="A23" s="28" t="s">
        <v>47</v>
      </c>
      <c r="B23" s="29">
        <v>650</v>
      </c>
      <c r="C23" s="29">
        <v>434</v>
      </c>
      <c r="D23" s="36">
        <v>0.6676923076923077</v>
      </c>
      <c r="E23" s="29">
        <v>216</v>
      </c>
      <c r="F23" s="36">
        <v>0.3323076923076923</v>
      </c>
    </row>
    <row r="24" spans="1:6" s="15" customFormat="1" ht="14.4" x14ac:dyDescent="0.3">
      <c r="A24" s="28" t="s">
        <v>49</v>
      </c>
      <c r="B24" s="29">
        <v>0</v>
      </c>
      <c r="C24" s="29">
        <v>0</v>
      </c>
      <c r="D24" s="36">
        <v>0</v>
      </c>
      <c r="E24" s="29">
        <v>0</v>
      </c>
      <c r="F24" s="36">
        <v>0</v>
      </c>
    </row>
    <row r="25" spans="1:6" s="15" customFormat="1" ht="14.4" x14ac:dyDescent="0.3">
      <c r="A25" s="28" t="s">
        <v>51</v>
      </c>
      <c r="B25" s="29">
        <v>700</v>
      </c>
      <c r="C25" s="29">
        <v>700</v>
      </c>
      <c r="D25" s="36">
        <v>1</v>
      </c>
      <c r="E25" s="29">
        <v>0</v>
      </c>
      <c r="F25" s="36">
        <v>0</v>
      </c>
    </row>
    <row r="26" spans="1:6" s="15" customFormat="1" ht="14.4" x14ac:dyDescent="0.3">
      <c r="A26" s="28" t="s">
        <v>53</v>
      </c>
      <c r="B26" s="29">
        <v>1780</v>
      </c>
      <c r="C26" s="29">
        <v>1780</v>
      </c>
      <c r="D26" s="36">
        <v>1</v>
      </c>
      <c r="E26" s="29">
        <v>0</v>
      </c>
      <c r="F26" s="36">
        <v>0</v>
      </c>
    </row>
    <row r="27" spans="1:6" s="15" customFormat="1" ht="14.4" x14ac:dyDescent="0.3">
      <c r="A27" s="11" t="s">
        <v>1</v>
      </c>
      <c r="B27" s="383">
        <v>210567.30495649041</v>
      </c>
      <c r="C27" s="383">
        <v>173281.00844406211</v>
      </c>
      <c r="D27" s="14">
        <v>0.82292456789465596</v>
      </c>
      <c r="E27" s="383">
        <v>37286.296512428307</v>
      </c>
      <c r="F27" s="14">
        <v>0.17707543210534413</v>
      </c>
    </row>
    <row r="28" spans="1:6" s="15" customFormat="1" ht="33.6" customHeight="1" x14ac:dyDescent="0.3">
      <c r="A28" s="769" t="s">
        <v>436</v>
      </c>
      <c r="B28" s="769"/>
      <c r="C28" s="769"/>
      <c r="D28" s="769"/>
      <c r="E28" s="769"/>
      <c r="F28" s="769"/>
    </row>
    <row r="29" spans="1:6" x14ac:dyDescent="0.3">
      <c r="A29" s="772" t="s">
        <v>435</v>
      </c>
      <c r="B29" s="772"/>
      <c r="C29" s="772"/>
      <c r="D29" s="772"/>
      <c r="E29" s="772"/>
      <c r="F29" s="772"/>
    </row>
    <row r="66" spans="6:7" x14ac:dyDescent="0.3">
      <c r="F66" s="22"/>
    </row>
    <row r="67" spans="6:7" x14ac:dyDescent="0.3">
      <c r="F67" s="22"/>
    </row>
    <row r="68" spans="6:7" x14ac:dyDescent="0.3">
      <c r="F68" s="22"/>
      <c r="G68" s="22"/>
    </row>
    <row r="69" spans="6:7" x14ac:dyDescent="0.3">
      <c r="F69" s="22"/>
      <c r="G69" s="22"/>
    </row>
    <row r="70" spans="6:7" x14ac:dyDescent="0.3">
      <c r="F70" s="22"/>
      <c r="G70" s="22"/>
    </row>
    <row r="71" spans="6:7" x14ac:dyDescent="0.3">
      <c r="F71" s="22"/>
      <c r="G71" s="22"/>
    </row>
    <row r="72" spans="6:7" x14ac:dyDescent="0.3">
      <c r="F72" s="22"/>
      <c r="G72" s="22"/>
    </row>
    <row r="73" spans="6:7" x14ac:dyDescent="0.3">
      <c r="F73" s="22"/>
      <c r="G73" s="22"/>
    </row>
    <row r="74" spans="6:7" x14ac:dyDescent="0.3">
      <c r="F74" s="22"/>
      <c r="G74" s="22"/>
    </row>
    <row r="75" spans="6:7" x14ac:dyDescent="0.3">
      <c r="F75" s="22"/>
      <c r="G75" s="22"/>
    </row>
    <row r="76" spans="6:7" x14ac:dyDescent="0.3">
      <c r="F76" s="22"/>
      <c r="G76" s="22"/>
    </row>
    <row r="77" spans="6:7" x14ac:dyDescent="0.3">
      <c r="F77" s="22"/>
      <c r="G77" s="22"/>
    </row>
    <row r="78" spans="6:7" x14ac:dyDescent="0.3">
      <c r="F78" s="22"/>
      <c r="G78" s="22"/>
    </row>
    <row r="79" spans="6:7" x14ac:dyDescent="0.3">
      <c r="F79" s="22"/>
      <c r="G79" s="22"/>
    </row>
    <row r="80" spans="6:7" x14ac:dyDescent="0.3">
      <c r="F80" s="22"/>
      <c r="G80" s="22"/>
    </row>
    <row r="81" spans="4:7" x14ac:dyDescent="0.3">
      <c r="F81" s="22"/>
      <c r="G81" s="22"/>
    </row>
    <row r="82" spans="4:7" x14ac:dyDescent="0.3">
      <c r="F82" s="22"/>
      <c r="G82" s="22"/>
    </row>
    <row r="83" spans="4:7" x14ac:dyDescent="0.3">
      <c r="F83" s="22"/>
      <c r="G83" s="22"/>
    </row>
    <row r="84" spans="4:7" x14ac:dyDescent="0.3">
      <c r="F84" s="22"/>
      <c r="G84" s="22"/>
    </row>
    <row r="85" spans="4:7" x14ac:dyDescent="0.3">
      <c r="F85" s="22"/>
      <c r="G85" s="22"/>
    </row>
    <row r="86" spans="4:7" x14ac:dyDescent="0.3">
      <c r="F86" s="22"/>
      <c r="G86" s="22"/>
    </row>
    <row r="87" spans="4:7" x14ac:dyDescent="0.3">
      <c r="F87" s="22"/>
      <c r="G87" s="22"/>
    </row>
    <row r="88" spans="4:7" x14ac:dyDescent="0.3">
      <c r="F88" s="22"/>
      <c r="G88" s="22"/>
    </row>
    <row r="89" spans="4:7" x14ac:dyDescent="0.3">
      <c r="F89" s="22"/>
      <c r="G89" s="22"/>
    </row>
    <row r="90" spans="4:7" x14ac:dyDescent="0.3">
      <c r="F90" s="22"/>
      <c r="G90" s="22"/>
    </row>
    <row r="91" spans="4:7" x14ac:dyDescent="0.3">
      <c r="F91" s="22"/>
    </row>
    <row r="92" spans="4:7" x14ac:dyDescent="0.3">
      <c r="D92" s="22"/>
      <c r="E92" s="22"/>
      <c r="F92" s="22"/>
    </row>
    <row r="93" spans="4:7" x14ac:dyDescent="0.3">
      <c r="D93" s="22"/>
      <c r="E93" s="22"/>
      <c r="F93" s="22"/>
    </row>
  </sheetData>
  <mergeCells count="3">
    <mergeCell ref="A28:F28"/>
    <mergeCell ref="A29:F29"/>
    <mergeCell ref="A1:F1"/>
  </mergeCells>
  <conditionalFormatting sqref="A93:B115">
    <cfRule type="containsText" dxfId="6" priority="27" operator="containsText" text="FALSE">
      <formula>NOT(ISERROR(SEARCH("FALSE",A93)))</formula>
    </cfRule>
  </conditionalFormatting>
  <conditionalFormatting sqref="G68:G90">
    <cfRule type="containsText" dxfId="5" priority="3" operator="containsText" text="FALSE">
      <formula>NOT(ISERROR(SEARCH("FALSE",G68)))</formula>
    </cfRule>
  </conditionalFormatting>
  <conditionalFormatting sqref="D89:F90 F68:F88">
    <cfRule type="containsText" dxfId="4" priority="2" operator="containsText" text="FALSE">
      <formula>NOT(ISERROR(SEARCH("FALSE",D68)))</formula>
    </cfRule>
  </conditionalFormatting>
  <pageMargins left="0.70866141732283472" right="0.70866141732283472" top="1.7322834645669292" bottom="0.74803149606299213" header="0.31496062992125984" footer="0.31496062992125984"/>
  <pageSetup paperSize="9" scale="70" firstPageNumber="0" fitToHeight="0" orientation="portrait" horizontalDpi="300" vertic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5983B0"/>
    <pageSetUpPr fitToPage="1"/>
  </sheetPr>
  <dimension ref="A1:H59"/>
  <sheetViews>
    <sheetView topLeftCell="A16" zoomScale="90" zoomScaleNormal="90" workbookViewId="0">
      <selection activeCell="A29" sqref="A1:F29"/>
    </sheetView>
  </sheetViews>
  <sheetFormatPr defaultColWidth="11.6640625" defaultRowHeight="14.4" x14ac:dyDescent="0.3"/>
  <cols>
    <col min="1" max="1" width="28.88671875" style="15" customWidth="1"/>
    <col min="2" max="6" width="16.6640625" style="15" customWidth="1"/>
    <col min="7" max="16384" width="11.6640625" style="15"/>
  </cols>
  <sheetData>
    <row r="1" spans="1:6" ht="30" customHeight="1" x14ac:dyDescent="0.3">
      <c r="A1" s="775" t="s">
        <v>423</v>
      </c>
      <c r="B1" s="775"/>
      <c r="C1" s="775"/>
      <c r="D1" s="775"/>
      <c r="E1" s="775"/>
      <c r="F1" s="775"/>
    </row>
    <row r="2" spans="1:6" ht="43.2" x14ac:dyDescent="0.3">
      <c r="A2" s="35" t="s">
        <v>0</v>
      </c>
      <c r="B2" s="393" t="s">
        <v>83</v>
      </c>
      <c r="C2" s="393" t="s">
        <v>77</v>
      </c>
      <c r="D2" s="393" t="s">
        <v>78</v>
      </c>
      <c r="E2" s="393" t="s">
        <v>79</v>
      </c>
      <c r="F2" s="393" t="s">
        <v>80</v>
      </c>
    </row>
    <row r="3" spans="1:6" x14ac:dyDescent="0.3">
      <c r="A3" s="7"/>
      <c r="B3" s="7" t="s">
        <v>5</v>
      </c>
      <c r="C3" s="7" t="s">
        <v>6</v>
      </c>
      <c r="D3" s="7" t="s">
        <v>81</v>
      </c>
      <c r="E3" s="7" t="s">
        <v>8</v>
      </c>
      <c r="F3" s="7" t="s">
        <v>82</v>
      </c>
    </row>
    <row r="4" spans="1:6" x14ac:dyDescent="0.3">
      <c r="A4" s="28" t="s">
        <v>9</v>
      </c>
      <c r="B4" s="29">
        <v>287.04000000000002</v>
      </c>
      <c r="C4" s="29">
        <v>128.12</v>
      </c>
      <c r="D4" s="36">
        <v>0.44634894091415828</v>
      </c>
      <c r="E4" s="29">
        <v>158.92000000000002</v>
      </c>
      <c r="F4" s="36">
        <v>0.55365105908584167</v>
      </c>
    </row>
    <row r="5" spans="1:6" x14ac:dyDescent="0.3">
      <c r="A5" s="28" t="s">
        <v>11</v>
      </c>
      <c r="B5" s="29">
        <v>1136.9658635536191</v>
      </c>
      <c r="C5" s="29">
        <v>746.41535644520502</v>
      </c>
      <c r="D5" s="36">
        <v>0.65649759625347293</v>
      </c>
      <c r="E5" s="29">
        <v>390.55050710841402</v>
      </c>
      <c r="F5" s="36">
        <v>0.34350240374652702</v>
      </c>
    </row>
    <row r="6" spans="1:6" x14ac:dyDescent="0.3">
      <c r="A6" s="28" t="s">
        <v>13</v>
      </c>
      <c r="B6" s="29">
        <v>4215.7199999999993</v>
      </c>
      <c r="C6" s="29">
        <v>3550.3779999999997</v>
      </c>
      <c r="D6" s="36">
        <v>0.84217595096448539</v>
      </c>
      <c r="E6" s="29">
        <v>665.34199999999998</v>
      </c>
      <c r="F6" s="36">
        <v>0.15782404903551472</v>
      </c>
    </row>
    <row r="7" spans="1:6" x14ac:dyDescent="0.3">
      <c r="A7" s="28" t="s">
        <v>15</v>
      </c>
      <c r="B7" s="29">
        <v>5927.5308024810656</v>
      </c>
      <c r="C7" s="29">
        <v>4931.130802481066</v>
      </c>
      <c r="D7" s="36">
        <v>0.8319030245135226</v>
      </c>
      <c r="E7" s="29">
        <v>996.4</v>
      </c>
      <c r="F7" s="36">
        <v>0.16809697548647751</v>
      </c>
    </row>
    <row r="8" spans="1:6" x14ac:dyDescent="0.3">
      <c r="A8" s="28" t="s">
        <v>17</v>
      </c>
      <c r="B8" s="29">
        <v>460.11649999999997</v>
      </c>
      <c r="C8" s="29">
        <v>460.11649999999997</v>
      </c>
      <c r="D8" s="36">
        <v>1</v>
      </c>
      <c r="E8" s="29">
        <v>0</v>
      </c>
      <c r="F8" s="36">
        <v>0</v>
      </c>
    </row>
    <row r="9" spans="1:6" x14ac:dyDescent="0.3">
      <c r="A9" s="28" t="s">
        <v>19</v>
      </c>
      <c r="B9" s="29">
        <v>2056.88</v>
      </c>
      <c r="C9" s="29">
        <v>2056.88</v>
      </c>
      <c r="D9" s="36">
        <v>1</v>
      </c>
      <c r="E9" s="29">
        <v>0</v>
      </c>
      <c r="F9" s="36">
        <v>0</v>
      </c>
    </row>
    <row r="10" spans="1:6" x14ac:dyDescent="0.3">
      <c r="A10" s="28" t="s">
        <v>21</v>
      </c>
      <c r="B10" s="29">
        <v>654.4</v>
      </c>
      <c r="C10" s="29">
        <v>654.4</v>
      </c>
      <c r="D10" s="36">
        <v>1</v>
      </c>
      <c r="E10" s="29">
        <v>0</v>
      </c>
      <c r="F10" s="36">
        <v>0</v>
      </c>
    </row>
    <row r="11" spans="1:6" x14ac:dyDescent="0.3">
      <c r="A11" s="28" t="s">
        <v>23</v>
      </c>
      <c r="B11" s="29">
        <v>15125.557913000001</v>
      </c>
      <c r="C11" s="29">
        <v>12024.557913000001</v>
      </c>
      <c r="D11" s="36">
        <v>0.79498276904319831</v>
      </c>
      <c r="E11" s="29">
        <v>3101</v>
      </c>
      <c r="F11" s="36">
        <v>0.20501723095680166</v>
      </c>
    </row>
    <row r="12" spans="1:6" x14ac:dyDescent="0.3">
      <c r="A12" s="28" t="s">
        <v>25</v>
      </c>
      <c r="B12" s="29">
        <v>1953</v>
      </c>
      <c r="C12" s="29">
        <v>1033</v>
      </c>
      <c r="D12" s="36">
        <v>0.52892985151049665</v>
      </c>
      <c r="E12" s="29">
        <v>920</v>
      </c>
      <c r="F12" s="36">
        <v>0.47107014848950335</v>
      </c>
    </row>
    <row r="13" spans="1:6" x14ac:dyDescent="0.3">
      <c r="A13" s="28" t="s">
        <v>27</v>
      </c>
      <c r="B13" s="29">
        <v>23374.25</v>
      </c>
      <c r="C13" s="29">
        <v>23274.25</v>
      </c>
      <c r="D13" s="36">
        <v>0.99572178786485133</v>
      </c>
      <c r="E13" s="29">
        <v>100</v>
      </c>
      <c r="F13" s="36">
        <v>4.2782121351487212E-3</v>
      </c>
    </row>
    <row r="14" spans="1:6" x14ac:dyDescent="0.3">
      <c r="A14" s="28" t="s">
        <v>29</v>
      </c>
      <c r="B14" s="29">
        <v>7758.2499511600017</v>
      </c>
      <c r="C14" s="29">
        <v>4817.9533511600011</v>
      </c>
      <c r="D14" s="36">
        <v>0.62101032855220506</v>
      </c>
      <c r="E14" s="29">
        <v>2940.2966000000001</v>
      </c>
      <c r="F14" s="36">
        <v>0.37898967144779494</v>
      </c>
    </row>
    <row r="15" spans="1:6" x14ac:dyDescent="0.3">
      <c r="A15" s="28" t="s">
        <v>31</v>
      </c>
      <c r="B15" s="29">
        <v>4984.268</v>
      </c>
      <c r="C15" s="29">
        <v>3719.4679999999998</v>
      </c>
      <c r="D15" s="36">
        <v>0.74624157448997519</v>
      </c>
      <c r="E15" s="29">
        <v>1264.8</v>
      </c>
      <c r="F15" s="36">
        <v>0.25375842551002475</v>
      </c>
    </row>
    <row r="16" spans="1:6" x14ac:dyDescent="0.3">
      <c r="A16" s="28" t="s">
        <v>33</v>
      </c>
      <c r="B16" s="29">
        <v>2772.5442989200001</v>
      </c>
      <c r="C16" s="29">
        <v>1226.77803092</v>
      </c>
      <c r="D16" s="36">
        <v>0.44247373482828445</v>
      </c>
      <c r="E16" s="29">
        <v>1545.7662680000001</v>
      </c>
      <c r="F16" s="36">
        <v>0.55752626517171555</v>
      </c>
    </row>
    <row r="17" spans="1:6" x14ac:dyDescent="0.3">
      <c r="A17" s="28" t="s">
        <v>35</v>
      </c>
      <c r="B17" s="29">
        <v>5750.8714278100024</v>
      </c>
      <c r="C17" s="29">
        <v>5606.351427810002</v>
      </c>
      <c r="D17" s="36">
        <v>0.97486989549077163</v>
      </c>
      <c r="E17" s="29">
        <v>144.52000000000001</v>
      </c>
      <c r="F17" s="36">
        <v>2.5130104509228243E-2</v>
      </c>
    </row>
    <row r="18" spans="1:6" x14ac:dyDescent="0.3">
      <c r="A18" s="28" t="s">
        <v>37</v>
      </c>
      <c r="B18" s="29">
        <v>1345</v>
      </c>
      <c r="C18" s="29">
        <v>775</v>
      </c>
      <c r="D18" s="36">
        <v>0.57620817843866168</v>
      </c>
      <c r="E18" s="29">
        <v>570</v>
      </c>
      <c r="F18" s="36">
        <v>0.42379182156133827</v>
      </c>
    </row>
    <row r="19" spans="1:6" x14ac:dyDescent="0.3">
      <c r="A19" s="28" t="s">
        <v>39</v>
      </c>
      <c r="B19" s="29">
        <v>6482.1804859900003</v>
      </c>
      <c r="C19" s="29">
        <v>4934.9596843899999</v>
      </c>
      <c r="D19" s="36">
        <v>0.76131167514634557</v>
      </c>
      <c r="E19" s="29">
        <v>1547.2208016</v>
      </c>
      <c r="F19" s="36">
        <v>0.23868832485365432</v>
      </c>
    </row>
    <row r="20" spans="1:6" x14ac:dyDescent="0.3">
      <c r="A20" s="28" t="s">
        <v>41</v>
      </c>
      <c r="B20" s="29">
        <v>340</v>
      </c>
      <c r="C20" s="29">
        <v>0</v>
      </c>
      <c r="D20" s="36">
        <v>0</v>
      </c>
      <c r="E20" s="29">
        <v>340</v>
      </c>
      <c r="F20" s="36">
        <v>1</v>
      </c>
    </row>
    <row r="21" spans="1:6" x14ac:dyDescent="0.3">
      <c r="A21" s="28" t="s">
        <v>43</v>
      </c>
      <c r="B21" s="29">
        <v>53.6</v>
      </c>
      <c r="C21" s="29">
        <v>53.6</v>
      </c>
      <c r="D21" s="36">
        <v>1</v>
      </c>
      <c r="E21" s="29">
        <v>0</v>
      </c>
      <c r="F21" s="36">
        <v>0</v>
      </c>
    </row>
    <row r="22" spans="1:6" x14ac:dyDescent="0.3">
      <c r="A22" s="28" t="s">
        <v>45</v>
      </c>
      <c r="B22" s="29">
        <v>446.27</v>
      </c>
      <c r="C22" s="29">
        <v>446.27</v>
      </c>
      <c r="D22" s="36">
        <v>1</v>
      </c>
      <c r="E22" s="29">
        <v>0</v>
      </c>
      <c r="F22" s="36">
        <v>0</v>
      </c>
    </row>
    <row r="23" spans="1:6" x14ac:dyDescent="0.3">
      <c r="A23" s="28" t="s">
        <v>47</v>
      </c>
      <c r="B23" s="29">
        <v>282.62079999999997</v>
      </c>
      <c r="C23" s="29">
        <v>195.82079999999999</v>
      </c>
      <c r="D23" s="36">
        <v>0.69287469287469294</v>
      </c>
      <c r="E23" s="29">
        <v>86.8</v>
      </c>
      <c r="F23" s="36">
        <v>0.30712530712530717</v>
      </c>
    </row>
    <row r="24" spans="1:6" x14ac:dyDescent="0.3">
      <c r="A24" s="28" t="s">
        <v>49</v>
      </c>
      <c r="B24" s="29">
        <v>0</v>
      </c>
      <c r="C24" s="29">
        <v>0</v>
      </c>
      <c r="D24" s="36">
        <v>0</v>
      </c>
      <c r="E24" s="29">
        <v>0</v>
      </c>
      <c r="F24" s="36">
        <v>0</v>
      </c>
    </row>
    <row r="25" spans="1:6" x14ac:dyDescent="0.3">
      <c r="A25" s="28" t="s">
        <v>51</v>
      </c>
      <c r="B25" s="29">
        <v>280</v>
      </c>
      <c r="C25" s="29">
        <v>280</v>
      </c>
      <c r="D25" s="36">
        <v>1</v>
      </c>
      <c r="E25" s="29">
        <v>0</v>
      </c>
      <c r="F25" s="36">
        <v>0</v>
      </c>
    </row>
    <row r="26" spans="1:6" x14ac:dyDescent="0.3">
      <c r="A26" s="28" t="s">
        <v>53</v>
      </c>
      <c r="B26" s="29">
        <v>712</v>
      </c>
      <c r="C26" s="29">
        <v>712</v>
      </c>
      <c r="D26" s="36">
        <v>1</v>
      </c>
      <c r="E26" s="29">
        <v>0</v>
      </c>
      <c r="F26" s="36">
        <v>0</v>
      </c>
    </row>
    <row r="27" spans="1:6" x14ac:dyDescent="0.3">
      <c r="A27" s="11" t="s">
        <v>1</v>
      </c>
      <c r="B27" s="383">
        <v>86399.06604291471</v>
      </c>
      <c r="C27" s="383">
        <v>71627.449866206298</v>
      </c>
      <c r="D27" s="14">
        <v>0.829030372048567</v>
      </c>
      <c r="E27" s="383">
        <v>14771.616176708412</v>
      </c>
      <c r="F27" s="14">
        <v>0.17096962795143295</v>
      </c>
    </row>
    <row r="28" spans="1:6" ht="36.6" customHeight="1" x14ac:dyDescent="0.3">
      <c r="A28" s="769" t="s">
        <v>434</v>
      </c>
      <c r="B28" s="769"/>
      <c r="C28" s="769"/>
      <c r="D28" s="769"/>
      <c r="E28" s="769"/>
      <c r="F28" s="769"/>
    </row>
    <row r="29" spans="1:6" x14ac:dyDescent="0.3">
      <c r="A29" s="772" t="s">
        <v>435</v>
      </c>
      <c r="B29" s="772"/>
      <c r="C29" s="772"/>
      <c r="D29" s="772"/>
      <c r="E29" s="772"/>
      <c r="F29" s="772"/>
    </row>
    <row r="34" spans="3:8" x14ac:dyDescent="0.3">
      <c r="C34" s="17"/>
      <c r="E34" s="23"/>
      <c r="F34" s="23"/>
      <c r="G34" s="23"/>
      <c r="H34" s="23"/>
    </row>
    <row r="35" spans="3:8" x14ac:dyDescent="0.3">
      <c r="E35" s="23"/>
      <c r="F35" s="23"/>
      <c r="G35" s="23"/>
      <c r="H35" s="23"/>
    </row>
    <row r="36" spans="3:8" x14ac:dyDescent="0.3">
      <c r="E36" s="23"/>
      <c r="F36" s="23"/>
      <c r="G36" s="23"/>
      <c r="H36" s="23"/>
    </row>
    <row r="37" spans="3:8" x14ac:dyDescent="0.3">
      <c r="E37" s="23"/>
      <c r="F37" s="23"/>
      <c r="G37" s="23"/>
      <c r="H37" s="23"/>
    </row>
    <row r="38" spans="3:8" x14ac:dyDescent="0.3">
      <c r="E38" s="23"/>
      <c r="F38" s="23"/>
      <c r="G38" s="23"/>
      <c r="H38" s="23"/>
    </row>
    <row r="39" spans="3:8" x14ac:dyDescent="0.3">
      <c r="E39" s="23"/>
      <c r="F39" s="23"/>
      <c r="G39" s="23"/>
      <c r="H39" s="23"/>
    </row>
    <row r="40" spans="3:8" x14ac:dyDescent="0.3">
      <c r="E40" s="23"/>
      <c r="F40" s="23"/>
      <c r="G40" s="23"/>
      <c r="H40" s="23"/>
    </row>
    <row r="41" spans="3:8" x14ac:dyDescent="0.3">
      <c r="E41" s="23"/>
      <c r="F41" s="23"/>
      <c r="G41" s="23"/>
      <c r="H41" s="23"/>
    </row>
    <row r="42" spans="3:8" x14ac:dyDescent="0.3">
      <c r="E42" s="23"/>
      <c r="F42" s="23"/>
      <c r="G42" s="23"/>
      <c r="H42" s="23"/>
    </row>
    <row r="43" spans="3:8" x14ac:dyDescent="0.3">
      <c r="E43" s="23"/>
      <c r="F43" s="23"/>
      <c r="G43" s="23"/>
      <c r="H43" s="23"/>
    </row>
    <row r="44" spans="3:8" x14ac:dyDescent="0.3">
      <c r="E44" s="23"/>
      <c r="F44" s="23"/>
      <c r="G44" s="23"/>
      <c r="H44" s="23"/>
    </row>
    <row r="45" spans="3:8" x14ac:dyDescent="0.3">
      <c r="E45" s="23"/>
      <c r="F45" s="23"/>
      <c r="G45" s="23"/>
      <c r="H45" s="23"/>
    </row>
    <row r="46" spans="3:8" x14ac:dyDescent="0.3">
      <c r="E46" s="23"/>
      <c r="F46" s="23"/>
      <c r="G46" s="23"/>
      <c r="H46" s="23"/>
    </row>
    <row r="47" spans="3:8" x14ac:dyDescent="0.3">
      <c r="E47" s="23"/>
      <c r="F47" s="23"/>
      <c r="G47" s="23"/>
      <c r="H47" s="23"/>
    </row>
    <row r="48" spans="3:8" x14ac:dyDescent="0.3">
      <c r="C48" s="17"/>
      <c r="E48" s="23"/>
      <c r="F48" s="23"/>
      <c r="G48" s="23"/>
      <c r="H48" s="23"/>
    </row>
    <row r="49" spans="5:8" x14ac:dyDescent="0.3">
      <c r="E49" s="23"/>
      <c r="F49" s="23"/>
      <c r="G49" s="23"/>
      <c r="H49" s="23"/>
    </row>
    <row r="50" spans="5:8" x14ac:dyDescent="0.3">
      <c r="E50" s="23"/>
      <c r="F50" s="23"/>
      <c r="G50" s="23"/>
      <c r="H50" s="23"/>
    </row>
    <row r="51" spans="5:8" x14ac:dyDescent="0.3">
      <c r="E51" s="23"/>
      <c r="F51" s="23"/>
      <c r="G51" s="23"/>
      <c r="H51" s="23"/>
    </row>
    <row r="52" spans="5:8" x14ac:dyDescent="0.3">
      <c r="E52" s="23"/>
      <c r="F52" s="23"/>
      <c r="G52" s="23"/>
      <c r="H52" s="23"/>
    </row>
    <row r="53" spans="5:8" x14ac:dyDescent="0.3">
      <c r="E53" s="23"/>
      <c r="F53" s="23"/>
      <c r="G53" s="23"/>
      <c r="H53" s="23"/>
    </row>
    <row r="54" spans="5:8" x14ac:dyDescent="0.3">
      <c r="E54" s="23"/>
      <c r="F54" s="23"/>
      <c r="G54" s="23"/>
      <c r="H54" s="23"/>
    </row>
    <row r="55" spans="5:8" x14ac:dyDescent="0.3">
      <c r="E55" s="23"/>
      <c r="F55" s="23"/>
      <c r="G55" s="23"/>
      <c r="H55" s="23"/>
    </row>
    <row r="56" spans="5:8" x14ac:dyDescent="0.3">
      <c r="E56" s="23"/>
      <c r="F56" s="23"/>
      <c r="G56" s="23"/>
      <c r="H56" s="23"/>
    </row>
    <row r="57" spans="5:8" x14ac:dyDescent="0.3">
      <c r="G57" s="23"/>
      <c r="H57" s="23"/>
    </row>
    <row r="59" spans="5:8" x14ac:dyDescent="0.3">
      <c r="G59" s="23"/>
      <c r="H59" s="23"/>
    </row>
  </sheetData>
  <mergeCells count="3">
    <mergeCell ref="A28:F28"/>
    <mergeCell ref="A29:F29"/>
    <mergeCell ref="A1:F1"/>
  </mergeCells>
  <conditionalFormatting sqref="G65:G85">
    <cfRule type="containsText" dxfId="3" priority="2" operator="containsText" text="FALSE">
      <formula>NOT(ISERROR(SEARCH("FALSE",G65)))</formula>
    </cfRule>
  </conditionalFormatting>
  <conditionalFormatting sqref="D63:F86">
    <cfRule type="containsText" dxfId="2" priority="1" operator="containsText" text="FALSE">
      <formula>NOT(ISERROR(SEARCH("FALSE",D63)))</formula>
    </cfRule>
  </conditionalFormatting>
  <pageMargins left="0.70866141732283472" right="0.70866141732283472" top="1.7322834645669292" bottom="0.74803149606299213" header="0.31496062992125984" footer="0.31496062992125984"/>
  <pageSetup paperSize="9" scale="80" firstPageNumber="0" orientation="portrait" horizontalDpi="300" verticalDpi="300" r:id="rId1"/>
  <headerFooter>
    <oddHeader>&amp;LPiano Nazionale di Ripresa e Resilienza.
Seconda relazione istruttoria sul rispetto del vincolo di destinazione alle regioni del 
Mezzogiorno di almeno il 40 per cento delle risorse allocabili territorialmente
&amp;R&amp;G</oddHeader>
    <oddFooter>&amp;RAggiornamento al 30 giugno 2022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5983B0"/>
    <pageSetUpPr fitToPage="1"/>
  </sheetPr>
  <dimension ref="A1:H99"/>
  <sheetViews>
    <sheetView zoomScale="90" zoomScaleNormal="90" workbookViewId="0">
      <selection sqref="A1:XFD1048576"/>
    </sheetView>
  </sheetViews>
  <sheetFormatPr defaultColWidth="11.6640625" defaultRowHeight="13.8" x14ac:dyDescent="0.3"/>
  <cols>
    <col min="1" max="1" width="24.5546875" style="16" customWidth="1"/>
    <col min="2" max="7" width="14.109375" style="16" customWidth="1"/>
    <col min="8" max="8" width="11.109375" style="16" customWidth="1"/>
    <col min="9" max="16384" width="11.6640625" style="16"/>
  </cols>
  <sheetData>
    <row r="1" spans="1:8" ht="30" customHeight="1" x14ac:dyDescent="0.3">
      <c r="A1" s="775" t="s">
        <v>425</v>
      </c>
      <c r="B1" s="775"/>
      <c r="C1" s="775"/>
      <c r="D1" s="775"/>
      <c r="E1" s="775"/>
      <c r="F1" s="775"/>
      <c r="G1" s="775"/>
      <c r="H1" s="24"/>
    </row>
    <row r="2" spans="1:8" ht="27.6" x14ac:dyDescent="0.3">
      <c r="A2" s="392" t="s">
        <v>0</v>
      </c>
      <c r="B2" s="391" t="s">
        <v>83</v>
      </c>
      <c r="C2" s="391" t="s">
        <v>84</v>
      </c>
      <c r="D2" s="37" t="s">
        <v>85</v>
      </c>
      <c r="E2" s="391" t="s">
        <v>97</v>
      </c>
      <c r="F2" s="37" t="s">
        <v>86</v>
      </c>
      <c r="G2" s="391" t="s">
        <v>98</v>
      </c>
    </row>
    <row r="3" spans="1:8" x14ac:dyDescent="0.3">
      <c r="A3" s="32"/>
      <c r="B3" s="32" t="s">
        <v>87</v>
      </c>
      <c r="C3" s="32" t="s">
        <v>7</v>
      </c>
      <c r="D3" s="32" t="s">
        <v>8</v>
      </c>
      <c r="E3" s="32" t="s">
        <v>6</v>
      </c>
      <c r="F3" s="32" t="s">
        <v>62</v>
      </c>
      <c r="G3" s="32" t="s">
        <v>75</v>
      </c>
    </row>
    <row r="4" spans="1:8" x14ac:dyDescent="0.3">
      <c r="A4" s="33" t="s">
        <v>9</v>
      </c>
      <c r="B4" s="34">
        <v>287.04000000000002</v>
      </c>
      <c r="C4" s="34">
        <v>158.92000000000002</v>
      </c>
      <c r="D4" s="34">
        <v>0</v>
      </c>
      <c r="E4" s="34">
        <v>0</v>
      </c>
      <c r="F4" s="34">
        <v>0</v>
      </c>
      <c r="G4" s="34">
        <v>128.12</v>
      </c>
    </row>
    <row r="5" spans="1:8" x14ac:dyDescent="0.3">
      <c r="A5" s="33" t="s">
        <v>11</v>
      </c>
      <c r="B5" s="34">
        <v>1136.9658635536191</v>
      </c>
      <c r="C5" s="34">
        <v>390.55050710841402</v>
      </c>
      <c r="D5" s="34">
        <v>0</v>
      </c>
      <c r="E5" s="34">
        <v>0</v>
      </c>
      <c r="F5" s="34">
        <v>0</v>
      </c>
      <c r="G5" s="34">
        <v>746.41535644520502</v>
      </c>
    </row>
    <row r="6" spans="1:8" x14ac:dyDescent="0.3">
      <c r="A6" s="33" t="s">
        <v>13</v>
      </c>
      <c r="B6" s="34">
        <v>4215.7199999999993</v>
      </c>
      <c r="C6" s="34">
        <v>1180.2699999999998</v>
      </c>
      <c r="D6" s="34">
        <v>540.20000000000005</v>
      </c>
      <c r="E6" s="34">
        <v>0</v>
      </c>
      <c r="F6" s="34">
        <v>0</v>
      </c>
      <c r="G6" s="34">
        <v>2495.2499999999995</v>
      </c>
    </row>
    <row r="7" spans="1:8" x14ac:dyDescent="0.3">
      <c r="A7" s="33" t="s">
        <v>15</v>
      </c>
      <c r="B7" s="34">
        <v>5927.5308024810656</v>
      </c>
      <c r="C7" s="34">
        <v>996.4</v>
      </c>
      <c r="D7" s="34">
        <v>1238</v>
      </c>
      <c r="E7" s="34">
        <v>0</v>
      </c>
      <c r="F7" s="34">
        <v>3693.130802481066</v>
      </c>
      <c r="G7" s="34">
        <v>0</v>
      </c>
    </row>
    <row r="8" spans="1:8" x14ac:dyDescent="0.3">
      <c r="A8" s="33" t="s">
        <v>17</v>
      </c>
      <c r="B8" s="34">
        <v>460.11649999999997</v>
      </c>
      <c r="C8" s="34">
        <v>0</v>
      </c>
      <c r="D8" s="34">
        <v>0</v>
      </c>
      <c r="E8" s="34">
        <v>0</v>
      </c>
      <c r="F8" s="34">
        <v>0</v>
      </c>
      <c r="G8" s="34">
        <v>460.11649999999997</v>
      </c>
    </row>
    <row r="9" spans="1:8" x14ac:dyDescent="0.3">
      <c r="A9" s="33" t="s">
        <v>19</v>
      </c>
      <c r="B9" s="34">
        <v>2056.88</v>
      </c>
      <c r="C9" s="34">
        <v>135.34</v>
      </c>
      <c r="D9" s="34">
        <v>442.03000000000003</v>
      </c>
      <c r="E9" s="34">
        <v>0</v>
      </c>
      <c r="F9" s="34">
        <v>0</v>
      </c>
      <c r="G9" s="34">
        <v>1479.51</v>
      </c>
    </row>
    <row r="10" spans="1:8" x14ac:dyDescent="0.3">
      <c r="A10" s="33" t="s">
        <v>21</v>
      </c>
      <c r="B10" s="34">
        <v>654.4</v>
      </c>
      <c r="C10" s="34">
        <v>0</v>
      </c>
      <c r="D10" s="34">
        <v>415.2</v>
      </c>
      <c r="E10" s="34">
        <v>0</v>
      </c>
      <c r="F10" s="34">
        <v>0</v>
      </c>
      <c r="G10" s="34">
        <v>239.2</v>
      </c>
    </row>
    <row r="11" spans="1:8" x14ac:dyDescent="0.3">
      <c r="A11" s="33" t="s">
        <v>23</v>
      </c>
      <c r="B11" s="34">
        <v>15125.557913000001</v>
      </c>
      <c r="C11" s="34">
        <v>4616.03</v>
      </c>
      <c r="D11" s="34">
        <v>2208</v>
      </c>
      <c r="E11" s="34">
        <v>872.5</v>
      </c>
      <c r="F11" s="34">
        <v>7405.4440000000004</v>
      </c>
      <c r="G11" s="34">
        <v>23.583913000000003</v>
      </c>
    </row>
    <row r="12" spans="1:8" x14ac:dyDescent="0.3">
      <c r="A12" s="33" t="s">
        <v>25</v>
      </c>
      <c r="B12" s="34">
        <v>1953</v>
      </c>
      <c r="C12" s="34">
        <v>1601</v>
      </c>
      <c r="D12" s="34">
        <v>0</v>
      </c>
      <c r="E12" s="34">
        <v>0</v>
      </c>
      <c r="F12" s="34">
        <v>0</v>
      </c>
      <c r="G12" s="34">
        <v>352</v>
      </c>
    </row>
    <row r="13" spans="1:8" x14ac:dyDescent="0.3">
      <c r="A13" s="33" t="s">
        <v>27</v>
      </c>
      <c r="B13" s="34">
        <v>23374.249999999996</v>
      </c>
      <c r="C13" s="34">
        <v>804</v>
      </c>
      <c r="D13" s="34">
        <v>2700.71</v>
      </c>
      <c r="E13" s="34">
        <v>0</v>
      </c>
      <c r="F13" s="34">
        <v>0</v>
      </c>
      <c r="G13" s="34">
        <v>19869.539999999997</v>
      </c>
    </row>
    <row r="14" spans="1:8" x14ac:dyDescent="0.3">
      <c r="A14" s="33" t="s">
        <v>29</v>
      </c>
      <c r="B14" s="34">
        <v>7758.2499511599999</v>
      </c>
      <c r="C14" s="34">
        <v>4565.1776199699998</v>
      </c>
      <c r="D14" s="34">
        <v>2025.7999511600001</v>
      </c>
      <c r="E14" s="34">
        <v>0</v>
      </c>
      <c r="F14" s="34">
        <v>0</v>
      </c>
      <c r="G14" s="34">
        <v>1167.27238003</v>
      </c>
    </row>
    <row r="15" spans="1:8" x14ac:dyDescent="0.3">
      <c r="A15" s="33" t="s">
        <v>31</v>
      </c>
      <c r="B15" s="34">
        <v>4984.268</v>
      </c>
      <c r="C15" s="34">
        <v>1264.8000000000002</v>
      </c>
      <c r="D15" s="34">
        <v>1819.4280000000001</v>
      </c>
      <c r="E15" s="34">
        <v>0</v>
      </c>
      <c r="F15" s="34">
        <v>0</v>
      </c>
      <c r="G15" s="34">
        <v>1900.04</v>
      </c>
    </row>
    <row r="16" spans="1:8" x14ac:dyDescent="0.3">
      <c r="A16" s="33" t="s">
        <v>33</v>
      </c>
      <c r="B16" s="34">
        <v>2772.5442989199996</v>
      </c>
      <c r="C16" s="34">
        <v>1545.7662680000001</v>
      </c>
      <c r="D16" s="34">
        <v>771.41053091999993</v>
      </c>
      <c r="E16" s="34">
        <v>60.645266999999997</v>
      </c>
      <c r="F16" s="34">
        <v>0</v>
      </c>
      <c r="G16" s="34">
        <v>394.72223299999996</v>
      </c>
    </row>
    <row r="17" spans="1:7" x14ac:dyDescent="0.3">
      <c r="A17" s="33" t="s">
        <v>35</v>
      </c>
      <c r="B17" s="34">
        <v>5750.8714278100006</v>
      </c>
      <c r="C17" s="34">
        <v>253.32</v>
      </c>
      <c r="D17" s="34">
        <v>0</v>
      </c>
      <c r="E17" s="34">
        <v>0</v>
      </c>
      <c r="F17" s="34">
        <v>0</v>
      </c>
      <c r="G17" s="34">
        <v>5497.5514278100009</v>
      </c>
    </row>
    <row r="18" spans="1:7" x14ac:dyDescent="0.3">
      <c r="A18" s="33" t="s">
        <v>37</v>
      </c>
      <c r="B18" s="34">
        <v>1345</v>
      </c>
      <c r="C18" s="34">
        <v>0</v>
      </c>
      <c r="D18" s="34">
        <v>1345</v>
      </c>
      <c r="E18" s="34">
        <v>0</v>
      </c>
      <c r="F18" s="34">
        <v>0</v>
      </c>
      <c r="G18" s="34">
        <v>0</v>
      </c>
    </row>
    <row r="19" spans="1:7" x14ac:dyDescent="0.3">
      <c r="A19" s="33" t="s">
        <v>39</v>
      </c>
      <c r="B19" s="34">
        <v>6482.1804859900003</v>
      </c>
      <c r="C19" s="34">
        <v>1920.028</v>
      </c>
      <c r="D19" s="34">
        <v>1257.2392750500001</v>
      </c>
      <c r="E19" s="34">
        <v>0</v>
      </c>
      <c r="F19" s="34">
        <v>0</v>
      </c>
      <c r="G19" s="34">
        <v>3304.9132109399998</v>
      </c>
    </row>
    <row r="20" spans="1:7" x14ac:dyDescent="0.3">
      <c r="A20" s="33" t="s">
        <v>41</v>
      </c>
      <c r="B20" s="34">
        <v>340</v>
      </c>
      <c r="C20" s="34">
        <v>0</v>
      </c>
      <c r="D20" s="34">
        <v>0</v>
      </c>
      <c r="E20" s="34">
        <v>0</v>
      </c>
      <c r="F20" s="34">
        <v>0</v>
      </c>
      <c r="G20" s="34">
        <v>340</v>
      </c>
    </row>
    <row r="21" spans="1:7" x14ac:dyDescent="0.3">
      <c r="A21" s="33" t="s">
        <v>43</v>
      </c>
      <c r="B21" s="34">
        <v>53.6</v>
      </c>
      <c r="C21" s="34">
        <v>0</v>
      </c>
      <c r="D21" s="34">
        <v>51.6</v>
      </c>
      <c r="E21" s="34">
        <v>0</v>
      </c>
      <c r="F21" s="34">
        <v>0</v>
      </c>
      <c r="G21" s="34">
        <v>2</v>
      </c>
    </row>
    <row r="22" spans="1:7" x14ac:dyDescent="0.3">
      <c r="A22" s="33" t="s">
        <v>45</v>
      </c>
      <c r="B22" s="34">
        <v>446.27</v>
      </c>
      <c r="C22" s="34">
        <v>0</v>
      </c>
      <c r="D22" s="34">
        <v>0</v>
      </c>
      <c r="E22" s="34">
        <v>0</v>
      </c>
      <c r="F22" s="34">
        <v>0</v>
      </c>
      <c r="G22" s="34">
        <v>446.27</v>
      </c>
    </row>
    <row r="23" spans="1:7" x14ac:dyDescent="0.3">
      <c r="A23" s="33" t="s">
        <v>47</v>
      </c>
      <c r="B23" s="34">
        <v>282.62079999999997</v>
      </c>
      <c r="C23" s="34">
        <v>86.8</v>
      </c>
      <c r="D23" s="34">
        <v>86.8</v>
      </c>
      <c r="E23" s="34">
        <v>0</v>
      </c>
      <c r="F23" s="34">
        <v>0</v>
      </c>
      <c r="G23" s="34">
        <v>109.02079999999999</v>
      </c>
    </row>
    <row r="24" spans="1:7" x14ac:dyDescent="0.3">
      <c r="A24" s="38" t="s">
        <v>49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</row>
    <row r="25" spans="1:7" x14ac:dyDescent="0.3">
      <c r="A25" s="33" t="s">
        <v>51</v>
      </c>
      <c r="B25" s="34">
        <v>280</v>
      </c>
      <c r="C25" s="34">
        <v>280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3">
      <c r="A26" s="33" t="s">
        <v>53</v>
      </c>
      <c r="B26" s="34">
        <v>712</v>
      </c>
      <c r="C26" s="34"/>
      <c r="D26" s="34">
        <v>712</v>
      </c>
      <c r="E26" s="34">
        <v>0</v>
      </c>
      <c r="F26" s="34">
        <v>0</v>
      </c>
      <c r="G26" s="34">
        <v>0</v>
      </c>
    </row>
    <row r="27" spans="1:7" x14ac:dyDescent="0.3">
      <c r="A27" s="384" t="s">
        <v>1</v>
      </c>
      <c r="B27" s="389">
        <v>86399.066042914681</v>
      </c>
      <c r="C27" s="389">
        <v>19798.40239507841</v>
      </c>
      <c r="D27" s="389">
        <v>15613.417757130001</v>
      </c>
      <c r="E27" s="390">
        <v>933.14526699999999</v>
      </c>
      <c r="F27" s="389">
        <v>11098.574802481067</v>
      </c>
      <c r="G27" s="390">
        <v>38955.525821225201</v>
      </c>
    </row>
    <row r="28" spans="1:7" x14ac:dyDescent="0.3">
      <c r="A28" s="38" t="s">
        <v>99</v>
      </c>
      <c r="B28" s="40">
        <v>1</v>
      </c>
      <c r="C28" s="40">
        <v>0.22915065291613781</v>
      </c>
      <c r="D28" s="40">
        <v>0.18071280711963678</v>
      </c>
      <c r="E28" s="40">
        <v>1.0800409191188524E-2</v>
      </c>
      <c r="F28" s="40">
        <v>0.12845711546197006</v>
      </c>
      <c r="G28" s="40">
        <v>0.45087901531106683</v>
      </c>
    </row>
    <row r="29" spans="1:7" ht="42" customHeight="1" x14ac:dyDescent="0.3">
      <c r="A29" s="769" t="s">
        <v>434</v>
      </c>
      <c r="B29" s="769"/>
      <c r="C29" s="769"/>
      <c r="D29" s="769"/>
      <c r="E29" s="769"/>
      <c r="F29" s="769"/>
      <c r="G29" s="769"/>
    </row>
    <row r="30" spans="1:7" x14ac:dyDescent="0.3">
      <c r="A30" s="772" t="s">
        <v>437</v>
      </c>
      <c r="B30" s="772"/>
      <c r="C30" s="772"/>
      <c r="D30" s="772"/>
      <c r="E30" s="772"/>
      <c r="F30" s="772"/>
      <c r="G30" s="772"/>
    </row>
    <row r="31" spans="1:7" x14ac:dyDescent="0.3">
      <c r="B31" s="25"/>
    </row>
    <row r="32" spans="1:7" x14ac:dyDescent="0.3">
      <c r="B32" s="26"/>
    </row>
    <row r="34" spans="2:8" x14ac:dyDescent="0.3">
      <c r="B34" s="19"/>
      <c r="C34" s="19"/>
      <c r="D34" s="19"/>
    </row>
    <row r="35" spans="2:8" x14ac:dyDescent="0.3">
      <c r="C35" s="26"/>
      <c r="D35" s="26"/>
    </row>
    <row r="42" spans="2:8" x14ac:dyDescent="0.3">
      <c r="D42" s="18"/>
      <c r="F42" s="18"/>
      <c r="G42" s="18"/>
      <c r="H42" s="18"/>
    </row>
    <row r="43" spans="2:8" x14ac:dyDescent="0.3">
      <c r="D43" s="18"/>
      <c r="F43" s="18"/>
      <c r="G43" s="18"/>
      <c r="H43" s="18"/>
    </row>
    <row r="44" spans="2:8" x14ac:dyDescent="0.3">
      <c r="D44" s="18"/>
      <c r="F44" s="18"/>
      <c r="G44" s="18"/>
      <c r="H44" s="18"/>
    </row>
    <row r="45" spans="2:8" x14ac:dyDescent="0.3">
      <c r="D45" s="18"/>
      <c r="F45" s="18"/>
      <c r="G45" s="18"/>
      <c r="H45" s="18"/>
    </row>
    <row r="46" spans="2:8" x14ac:dyDescent="0.3">
      <c r="D46" s="18"/>
      <c r="F46" s="18"/>
      <c r="G46" s="18"/>
      <c r="H46" s="18"/>
    </row>
    <row r="47" spans="2:8" x14ac:dyDescent="0.3">
      <c r="D47" s="18"/>
      <c r="F47" s="18"/>
      <c r="G47" s="18"/>
      <c r="H47" s="18"/>
    </row>
    <row r="48" spans="2:8" x14ac:dyDescent="0.3">
      <c r="D48" s="18"/>
      <c r="F48" s="18"/>
      <c r="G48" s="18"/>
      <c r="H48" s="18"/>
    </row>
    <row r="49" spans="4:8" x14ac:dyDescent="0.3">
      <c r="D49" s="18"/>
      <c r="F49" s="18"/>
      <c r="G49" s="18"/>
      <c r="H49" s="18"/>
    </row>
    <row r="50" spans="4:8" x14ac:dyDescent="0.3">
      <c r="D50" s="18"/>
      <c r="F50" s="18"/>
      <c r="G50" s="18"/>
      <c r="H50" s="18"/>
    </row>
    <row r="51" spans="4:8" x14ac:dyDescent="0.3">
      <c r="D51" s="18"/>
      <c r="F51" s="18"/>
      <c r="G51" s="18"/>
      <c r="H51" s="18"/>
    </row>
    <row r="52" spans="4:8" x14ac:dyDescent="0.3">
      <c r="D52" s="18"/>
      <c r="F52" s="18"/>
      <c r="G52" s="18"/>
      <c r="H52" s="18"/>
    </row>
    <row r="53" spans="4:8" x14ac:dyDescent="0.3">
      <c r="D53" s="18"/>
      <c r="F53" s="18"/>
      <c r="G53" s="18"/>
      <c r="H53" s="18"/>
    </row>
    <row r="54" spans="4:8" x14ac:dyDescent="0.3">
      <c r="D54" s="18"/>
      <c r="F54" s="18"/>
      <c r="G54" s="18"/>
      <c r="H54" s="18"/>
    </row>
    <row r="55" spans="4:8" x14ac:dyDescent="0.3">
      <c r="D55" s="18"/>
      <c r="F55" s="18"/>
      <c r="G55" s="18"/>
      <c r="H55" s="18"/>
    </row>
    <row r="56" spans="4:8" x14ac:dyDescent="0.3">
      <c r="D56" s="18"/>
      <c r="F56" s="18"/>
      <c r="G56" s="18"/>
      <c r="H56" s="18"/>
    </row>
    <row r="57" spans="4:8" x14ac:dyDescent="0.3">
      <c r="D57" s="18"/>
      <c r="F57" s="18"/>
      <c r="G57" s="18"/>
      <c r="H57" s="18"/>
    </row>
    <row r="58" spans="4:8" x14ac:dyDescent="0.3">
      <c r="D58" s="18"/>
      <c r="F58" s="18"/>
      <c r="G58" s="18"/>
      <c r="H58" s="18"/>
    </row>
    <row r="59" spans="4:8" x14ac:dyDescent="0.3">
      <c r="D59" s="18"/>
      <c r="F59" s="18"/>
      <c r="G59" s="18"/>
      <c r="H59" s="18"/>
    </row>
    <row r="60" spans="4:8" x14ac:dyDescent="0.3">
      <c r="D60" s="18"/>
      <c r="F60" s="18"/>
      <c r="G60" s="18"/>
      <c r="H60" s="18"/>
    </row>
    <row r="61" spans="4:8" x14ac:dyDescent="0.3">
      <c r="D61" s="18"/>
      <c r="F61" s="18"/>
      <c r="G61" s="18"/>
      <c r="H61" s="18"/>
    </row>
    <row r="62" spans="4:8" x14ac:dyDescent="0.3">
      <c r="D62" s="18"/>
      <c r="F62" s="18"/>
      <c r="G62" s="18"/>
      <c r="H62" s="18"/>
    </row>
    <row r="63" spans="4:8" x14ac:dyDescent="0.3">
      <c r="D63" s="18"/>
      <c r="F63" s="18"/>
      <c r="G63" s="18"/>
      <c r="H63" s="18"/>
    </row>
    <row r="64" spans="4:8" x14ac:dyDescent="0.3">
      <c r="D64" s="18"/>
      <c r="F64" s="18"/>
      <c r="G64" s="18"/>
      <c r="H64" s="18"/>
    </row>
    <row r="65" spans="1:8" x14ac:dyDescent="0.3">
      <c r="D65" s="18"/>
      <c r="F65" s="18"/>
      <c r="G65" s="18"/>
      <c r="H65" s="18"/>
    </row>
    <row r="67" spans="1:8" x14ac:dyDescent="0.3">
      <c r="D67" s="18"/>
      <c r="F67" s="18"/>
      <c r="G67" s="18"/>
      <c r="H67" s="18"/>
    </row>
    <row r="76" spans="1:8" ht="14.4" x14ac:dyDescent="0.3">
      <c r="B76" s="17" t="s">
        <v>10</v>
      </c>
    </row>
    <row r="77" spans="1:8" ht="14.4" x14ac:dyDescent="0.3">
      <c r="A77" s="27"/>
      <c r="B77" s="15" t="s">
        <v>12</v>
      </c>
    </row>
    <row r="78" spans="1:8" ht="14.4" x14ac:dyDescent="0.3">
      <c r="A78" s="27"/>
      <c r="B78" s="15" t="s">
        <v>14</v>
      </c>
    </row>
    <row r="79" spans="1:8" ht="14.4" x14ac:dyDescent="0.3">
      <c r="A79" s="27"/>
      <c r="B79" s="15" t="s">
        <v>16</v>
      </c>
    </row>
    <row r="80" spans="1:8" ht="14.4" x14ac:dyDescent="0.3">
      <c r="A80" s="27"/>
      <c r="B80" s="15" t="s">
        <v>18</v>
      </c>
    </row>
    <row r="81" spans="1:2" ht="14.4" x14ac:dyDescent="0.3">
      <c r="A81" s="27"/>
      <c r="B81" s="15" t="s">
        <v>20</v>
      </c>
    </row>
    <row r="82" spans="1:2" ht="14.4" x14ac:dyDescent="0.3">
      <c r="A82" s="27"/>
      <c r="B82" s="15" t="s">
        <v>22</v>
      </c>
    </row>
    <row r="83" spans="1:2" ht="14.4" x14ac:dyDescent="0.3">
      <c r="A83" s="27"/>
      <c r="B83" s="15" t="s">
        <v>24</v>
      </c>
    </row>
    <row r="84" spans="1:2" ht="14.4" x14ac:dyDescent="0.3">
      <c r="A84" s="27"/>
      <c r="B84" s="15" t="s">
        <v>26</v>
      </c>
    </row>
    <row r="85" spans="1:2" ht="14.4" x14ac:dyDescent="0.3">
      <c r="A85" s="27"/>
      <c r="B85" s="15" t="s">
        <v>28</v>
      </c>
    </row>
    <row r="86" spans="1:2" ht="14.4" x14ac:dyDescent="0.3">
      <c r="A86" s="27"/>
      <c r="B86" s="15" t="s">
        <v>30</v>
      </c>
    </row>
    <row r="87" spans="1:2" ht="14.4" x14ac:dyDescent="0.3">
      <c r="A87" s="27"/>
      <c r="B87" s="15" t="s">
        <v>32</v>
      </c>
    </row>
    <row r="88" spans="1:2" ht="14.4" x14ac:dyDescent="0.3">
      <c r="A88" s="27"/>
      <c r="B88" s="15" t="s">
        <v>34</v>
      </c>
    </row>
    <row r="89" spans="1:2" ht="14.4" x14ac:dyDescent="0.3">
      <c r="A89" s="27"/>
      <c r="B89" s="15" t="s">
        <v>36</v>
      </c>
    </row>
    <row r="90" spans="1:2" ht="14.4" x14ac:dyDescent="0.3">
      <c r="A90" s="27"/>
      <c r="B90" s="17" t="s">
        <v>38</v>
      </c>
    </row>
    <row r="91" spans="1:2" ht="14.4" x14ac:dyDescent="0.3">
      <c r="A91" s="27"/>
      <c r="B91" s="15" t="s">
        <v>40</v>
      </c>
    </row>
    <row r="92" spans="1:2" ht="14.4" x14ac:dyDescent="0.3">
      <c r="A92" s="27"/>
      <c r="B92" s="15" t="s">
        <v>42</v>
      </c>
    </row>
    <row r="93" spans="1:2" ht="14.4" x14ac:dyDescent="0.3">
      <c r="A93" s="27"/>
      <c r="B93" s="15" t="s">
        <v>44</v>
      </c>
    </row>
    <row r="94" spans="1:2" ht="14.4" x14ac:dyDescent="0.3">
      <c r="A94" s="27"/>
      <c r="B94" s="15" t="s">
        <v>46</v>
      </c>
    </row>
    <row r="95" spans="1:2" ht="14.4" x14ac:dyDescent="0.3">
      <c r="A95" s="27"/>
      <c r="B95" s="15" t="s">
        <v>48</v>
      </c>
    </row>
    <row r="96" spans="1:2" ht="14.4" x14ac:dyDescent="0.3">
      <c r="A96" s="27"/>
      <c r="B96" s="15" t="s">
        <v>50</v>
      </c>
    </row>
    <row r="97" spans="1:2" ht="14.4" x14ac:dyDescent="0.3">
      <c r="A97" s="27"/>
      <c r="B97" s="15" t="s">
        <v>52</v>
      </c>
    </row>
    <row r="98" spans="1:2" ht="14.4" x14ac:dyDescent="0.3">
      <c r="A98" s="27"/>
      <c r="B98" s="15" t="s">
        <v>54</v>
      </c>
    </row>
    <row r="99" spans="1:2" ht="14.4" x14ac:dyDescent="0.3">
      <c r="A99" s="27"/>
      <c r="B99" s="15"/>
    </row>
  </sheetData>
  <mergeCells count="3">
    <mergeCell ref="A29:G29"/>
    <mergeCell ref="A30:G30"/>
    <mergeCell ref="A1:G1"/>
  </mergeCells>
  <conditionalFormatting sqref="E101:H101 E125:H127">
    <cfRule type="containsText" dxfId="1" priority="8" operator="containsText" text="FALSE">
      <formula>NOT(ISERROR(SEARCH("FALSE",E101)))</formula>
    </cfRule>
  </conditionalFormatting>
  <conditionalFormatting sqref="D102:H124">
    <cfRule type="containsText" dxfId="0" priority="6" operator="containsText" text="FALSE">
      <formula>NOT(ISERROR(SEARCH("FALSE",D102)))</formula>
    </cfRule>
  </conditionalFormatting>
  <pageMargins left="0.70866141732283472" right="0.70866141732283472" top="1.7322834645669292" bottom="0.74803149606299213" header="0.31496062992125984" footer="0.31496062992125984"/>
  <pageSetup paperSize="9" scale="80" firstPageNumber="0" orientation="portrait" horizontalDpi="300" verticalDpi="300" r:id="rId1"/>
  <headerFooter>
    <oddHeader>&amp;LPiano Nazionale di Ripresa e Resilienza.
Seconda relazione istruttoria sul rispetto del vincolo di destinazione alle regioni del 
Mezzogiorno di almeno il 40 per cento delle risorse allocabili territorialmente&amp;R&amp;G</oddHeader>
    <oddFooter>&amp;RAggiornamento al 30 giugno 2022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7FF6-040F-4650-B710-0BC2541974C4}">
  <sheetPr>
    <pageSetUpPr fitToPage="1"/>
  </sheetPr>
  <dimension ref="A1:E78"/>
  <sheetViews>
    <sheetView zoomScale="90" zoomScaleNormal="90" workbookViewId="0">
      <selection sqref="A1:E78"/>
    </sheetView>
  </sheetViews>
  <sheetFormatPr defaultColWidth="8.88671875" defaultRowHeight="14.4" x14ac:dyDescent="0.3"/>
  <cols>
    <col min="1" max="1" width="53.6640625" style="44" customWidth="1"/>
    <col min="2" max="2" width="13.77734375" style="44" customWidth="1"/>
    <col min="3" max="3" width="16.33203125" style="44" customWidth="1"/>
    <col min="4" max="4" width="16.109375" style="44" customWidth="1"/>
    <col min="5" max="5" width="15.77734375" style="44" customWidth="1"/>
    <col min="6" max="16384" width="8.88671875" style="44"/>
  </cols>
  <sheetData>
    <row r="1" spans="1:5" x14ac:dyDescent="0.3">
      <c r="A1" s="43" t="s">
        <v>438</v>
      </c>
      <c r="B1" s="43"/>
      <c r="C1" s="43"/>
      <c r="D1" s="408"/>
      <c r="E1" s="408"/>
    </row>
    <row r="2" spans="1:5" ht="28.8" x14ac:dyDescent="0.3">
      <c r="A2" s="337" t="s">
        <v>122</v>
      </c>
      <c r="B2" s="338" t="s">
        <v>1</v>
      </c>
      <c r="C2" s="338" t="s">
        <v>3</v>
      </c>
      <c r="D2" s="408"/>
      <c r="E2" s="408"/>
    </row>
    <row r="3" spans="1:5" x14ac:dyDescent="0.3">
      <c r="A3" s="341" t="s">
        <v>2</v>
      </c>
      <c r="B3" s="409">
        <v>1268.5999999999999</v>
      </c>
      <c r="C3" s="410">
        <v>0</v>
      </c>
      <c r="D3" s="408"/>
      <c r="E3" s="408"/>
    </row>
    <row r="4" spans="1:5" x14ac:dyDescent="0.3">
      <c r="A4" s="411" t="s">
        <v>123</v>
      </c>
      <c r="B4" s="412">
        <v>1268.5999999999999</v>
      </c>
      <c r="C4" s="413"/>
      <c r="D4" s="408"/>
      <c r="E4" s="408"/>
    </row>
    <row r="5" spans="1:5" x14ac:dyDescent="0.3">
      <c r="A5" s="414" t="s">
        <v>124</v>
      </c>
      <c r="B5" s="415">
        <v>20.5</v>
      </c>
      <c r="C5" s="416"/>
      <c r="D5" s="408"/>
      <c r="E5" s="408"/>
    </row>
    <row r="6" spans="1:5" x14ac:dyDescent="0.3">
      <c r="A6" s="414" t="s">
        <v>125</v>
      </c>
      <c r="B6" s="415">
        <v>734.19999999999993</v>
      </c>
      <c r="C6" s="416"/>
      <c r="D6" s="408"/>
      <c r="E6" s="408"/>
    </row>
    <row r="7" spans="1:5" x14ac:dyDescent="0.3">
      <c r="A7" s="417" t="s">
        <v>127</v>
      </c>
      <c r="B7" s="418">
        <v>24</v>
      </c>
      <c r="C7" s="419"/>
      <c r="D7" s="408"/>
      <c r="E7" s="408"/>
    </row>
    <row r="8" spans="1:5" x14ac:dyDescent="0.3">
      <c r="A8" s="414" t="s">
        <v>126</v>
      </c>
      <c r="B8" s="415">
        <v>489.9</v>
      </c>
      <c r="C8" s="416"/>
      <c r="D8" s="408"/>
      <c r="E8" s="408"/>
    </row>
    <row r="9" spans="1:5" x14ac:dyDescent="0.3">
      <c r="A9" s="341" t="s">
        <v>4</v>
      </c>
      <c r="B9" s="409">
        <v>0</v>
      </c>
      <c r="C9" s="410">
        <v>0</v>
      </c>
      <c r="D9" s="408"/>
      <c r="E9" s="408"/>
    </row>
    <row r="10" spans="1:5" x14ac:dyDescent="0.3">
      <c r="A10" s="341" t="s">
        <v>128</v>
      </c>
      <c r="B10" s="409">
        <v>1268.5999999999999</v>
      </c>
      <c r="C10" s="410">
        <v>0</v>
      </c>
      <c r="D10" s="408"/>
      <c r="E10" s="408"/>
    </row>
    <row r="11" spans="1:5" s="45" customFormat="1" ht="25.2" customHeight="1" x14ac:dyDescent="0.25">
      <c r="A11" s="780" t="s">
        <v>354</v>
      </c>
      <c r="B11" s="780"/>
      <c r="C11" s="780"/>
    </row>
    <row r="12" spans="1:5" s="45" customFormat="1" ht="12" x14ac:dyDescent="0.25">
      <c r="A12" s="46" t="s">
        <v>129</v>
      </c>
    </row>
    <row r="13" spans="1:5" x14ac:dyDescent="0.3">
      <c r="A13" s="408"/>
      <c r="B13" s="408"/>
      <c r="C13" s="408"/>
      <c r="D13" s="408"/>
      <c r="E13" s="408"/>
    </row>
    <row r="14" spans="1:5" ht="28.2" customHeight="1" x14ac:dyDescent="0.3">
      <c r="A14" s="781" t="s">
        <v>439</v>
      </c>
      <c r="B14" s="781"/>
      <c r="C14" s="781"/>
      <c r="D14" s="781"/>
      <c r="E14" s="408"/>
    </row>
    <row r="15" spans="1:5" ht="28.8" x14ac:dyDescent="0.3">
      <c r="A15" s="782" t="s">
        <v>130</v>
      </c>
      <c r="B15" s="339" t="s">
        <v>1</v>
      </c>
      <c r="C15" s="339" t="s">
        <v>131</v>
      </c>
      <c r="D15" s="339" t="s">
        <v>100</v>
      </c>
      <c r="E15" s="408"/>
    </row>
    <row r="16" spans="1:5" x14ac:dyDescent="0.3">
      <c r="A16" s="783"/>
      <c r="B16" s="340" t="s">
        <v>72</v>
      </c>
      <c r="C16" s="420" t="s">
        <v>6</v>
      </c>
      <c r="D16" s="420" t="s">
        <v>81</v>
      </c>
      <c r="E16" s="408"/>
    </row>
    <row r="17" spans="1:5" x14ac:dyDescent="0.3">
      <c r="A17" s="421" t="s">
        <v>2</v>
      </c>
      <c r="B17" s="422">
        <v>1268.5999999999999</v>
      </c>
      <c r="C17" s="423"/>
      <c r="D17" s="424"/>
      <c r="E17" s="408"/>
    </row>
    <row r="18" spans="1:5" x14ac:dyDescent="0.3">
      <c r="A18" s="425" t="s">
        <v>132</v>
      </c>
      <c r="B18" s="426">
        <v>718</v>
      </c>
      <c r="C18" s="426">
        <v>287</v>
      </c>
      <c r="D18" s="427">
        <v>40</v>
      </c>
      <c r="E18" s="47"/>
    </row>
    <row r="19" spans="1:5" x14ac:dyDescent="0.3">
      <c r="A19" s="428" t="s">
        <v>68</v>
      </c>
      <c r="B19" s="429">
        <v>718</v>
      </c>
      <c r="C19" s="429">
        <v>287</v>
      </c>
      <c r="D19" s="430">
        <v>40</v>
      </c>
      <c r="E19" s="408"/>
    </row>
    <row r="20" spans="1:5" x14ac:dyDescent="0.3">
      <c r="A20" s="431" t="s">
        <v>133</v>
      </c>
      <c r="B20" s="432"/>
      <c r="C20" s="432"/>
      <c r="D20" s="433">
        <v>0</v>
      </c>
      <c r="E20" s="408"/>
    </row>
    <row r="21" spans="1:5" x14ac:dyDescent="0.3">
      <c r="A21" s="434" t="s">
        <v>56</v>
      </c>
      <c r="B21" s="435">
        <v>551</v>
      </c>
      <c r="C21" s="436">
        <v>0</v>
      </c>
      <c r="D21" s="437">
        <v>0</v>
      </c>
      <c r="E21" s="408"/>
    </row>
    <row r="22" spans="1:5" x14ac:dyDescent="0.3">
      <c r="A22" s="421" t="s">
        <v>4</v>
      </c>
      <c r="B22" s="422">
        <v>0</v>
      </c>
      <c r="C22" s="423">
        <v>0</v>
      </c>
      <c r="D22" s="438"/>
      <c r="E22" s="408"/>
    </row>
    <row r="23" spans="1:5" x14ac:dyDescent="0.3">
      <c r="A23" s="425" t="s">
        <v>132</v>
      </c>
      <c r="B23" s="426">
        <v>0</v>
      </c>
      <c r="C23" s="426"/>
      <c r="D23" s="439"/>
      <c r="E23" s="408"/>
    </row>
    <row r="24" spans="1:5" x14ac:dyDescent="0.3">
      <c r="A24" s="428" t="s">
        <v>68</v>
      </c>
      <c r="B24" s="429"/>
      <c r="C24" s="429"/>
      <c r="D24" s="440">
        <v>0</v>
      </c>
      <c r="E24" s="408"/>
    </row>
    <row r="25" spans="1:5" x14ac:dyDescent="0.3">
      <c r="A25" s="431" t="s">
        <v>133</v>
      </c>
      <c r="B25" s="432">
        <v>0</v>
      </c>
      <c r="C25" s="432">
        <v>0</v>
      </c>
      <c r="D25" s="441">
        <v>0</v>
      </c>
      <c r="E25" s="408"/>
    </row>
    <row r="26" spans="1:5" x14ac:dyDescent="0.3">
      <c r="A26" s="434" t="s">
        <v>56</v>
      </c>
      <c r="B26" s="442">
        <v>0</v>
      </c>
      <c r="C26" s="436">
        <v>0</v>
      </c>
      <c r="D26" s="437">
        <v>0</v>
      </c>
      <c r="E26" s="408"/>
    </row>
    <row r="27" spans="1:5" x14ac:dyDescent="0.3">
      <c r="A27" s="421" t="s">
        <v>128</v>
      </c>
      <c r="B27" s="422">
        <v>1268.5999999999999</v>
      </c>
      <c r="C27" s="423"/>
      <c r="D27" s="438"/>
      <c r="E27" s="408"/>
    </row>
    <row r="28" spans="1:5" x14ac:dyDescent="0.3">
      <c r="A28" s="425" t="s">
        <v>132</v>
      </c>
      <c r="B28" s="426">
        <v>718</v>
      </c>
      <c r="C28" s="426">
        <v>287</v>
      </c>
      <c r="D28" s="443">
        <v>40</v>
      </c>
      <c r="E28" s="408"/>
    </row>
    <row r="29" spans="1:5" x14ac:dyDescent="0.3">
      <c r="A29" s="428" t="s">
        <v>68</v>
      </c>
      <c r="B29" s="429">
        <v>718</v>
      </c>
      <c r="C29" s="429">
        <v>287</v>
      </c>
      <c r="D29" s="444">
        <v>40</v>
      </c>
      <c r="E29" s="408"/>
    </row>
    <row r="30" spans="1:5" x14ac:dyDescent="0.3">
      <c r="A30" s="431" t="s">
        <v>133</v>
      </c>
      <c r="B30" s="432">
        <v>0</v>
      </c>
      <c r="C30" s="432">
        <v>0</v>
      </c>
      <c r="D30" s="445">
        <v>0</v>
      </c>
      <c r="E30" s="408"/>
    </row>
    <row r="31" spans="1:5" x14ac:dyDescent="0.3">
      <c r="A31" s="434" t="s">
        <v>56</v>
      </c>
      <c r="B31" s="435">
        <v>551</v>
      </c>
      <c r="C31" s="436">
        <v>0</v>
      </c>
      <c r="D31" s="437">
        <v>0</v>
      </c>
      <c r="E31" s="408"/>
    </row>
    <row r="32" spans="1:5" s="45" customFormat="1" ht="39.6" customHeight="1" x14ac:dyDescent="0.25">
      <c r="A32" s="780" t="s">
        <v>355</v>
      </c>
      <c r="B32" s="780"/>
      <c r="C32" s="780"/>
      <c r="D32" s="780"/>
    </row>
    <row r="33" spans="1:5" s="45" customFormat="1" ht="12" x14ac:dyDescent="0.25">
      <c r="A33" s="784" t="s">
        <v>134</v>
      </c>
      <c r="B33" s="784"/>
      <c r="C33" s="784"/>
      <c r="D33" s="784"/>
    </row>
    <row r="34" spans="1:5" x14ac:dyDescent="0.3">
      <c r="A34" s="48"/>
      <c r="B34" s="48"/>
      <c r="C34" s="48"/>
      <c r="D34" s="48"/>
      <c r="E34" s="408"/>
    </row>
    <row r="35" spans="1:5" ht="30.6" customHeight="1" x14ac:dyDescent="0.3">
      <c r="A35" s="785" t="s">
        <v>440</v>
      </c>
      <c r="B35" s="785"/>
      <c r="C35" s="785"/>
      <c r="D35" s="785"/>
      <c r="E35" s="408"/>
    </row>
    <row r="36" spans="1:5" ht="28.8" x14ac:dyDescent="0.3">
      <c r="A36" s="786" t="s">
        <v>135</v>
      </c>
      <c r="B36" s="263" t="s">
        <v>1</v>
      </c>
      <c r="C36" s="264" t="s">
        <v>136</v>
      </c>
      <c r="D36" s="264" t="s">
        <v>100</v>
      </c>
      <c r="E36" s="408"/>
    </row>
    <row r="37" spans="1:5" x14ac:dyDescent="0.3">
      <c r="A37" s="787"/>
      <c r="B37" s="265" t="s">
        <v>72</v>
      </c>
      <c r="C37" s="265" t="s">
        <v>6</v>
      </c>
      <c r="D37" s="265" t="s">
        <v>81</v>
      </c>
      <c r="E37" s="408"/>
    </row>
    <row r="38" spans="1:5" x14ac:dyDescent="0.3">
      <c r="A38" s="164" t="s">
        <v>349</v>
      </c>
      <c r="B38" s="166">
        <v>320</v>
      </c>
      <c r="C38" s="166">
        <v>128</v>
      </c>
      <c r="D38" s="167">
        <v>40</v>
      </c>
      <c r="E38" s="408"/>
    </row>
    <row r="39" spans="1:5" x14ac:dyDescent="0.3">
      <c r="A39" s="168" t="s">
        <v>138</v>
      </c>
      <c r="B39" s="166">
        <v>320</v>
      </c>
      <c r="C39" s="166">
        <v>128</v>
      </c>
      <c r="D39" s="167">
        <v>40</v>
      </c>
      <c r="E39" s="408"/>
    </row>
    <row r="40" spans="1:5" x14ac:dyDescent="0.3">
      <c r="A40" s="446" t="s">
        <v>123</v>
      </c>
      <c r="B40" s="394">
        <v>320</v>
      </c>
      <c r="C40" s="394">
        <v>128</v>
      </c>
      <c r="D40" s="321">
        <v>40</v>
      </c>
      <c r="E40" s="408"/>
    </row>
    <row r="41" spans="1:5" x14ac:dyDescent="0.3">
      <c r="A41" s="447" t="s">
        <v>125</v>
      </c>
      <c r="B41" s="394">
        <v>320</v>
      </c>
      <c r="C41" s="394">
        <v>128</v>
      </c>
      <c r="D41" s="321">
        <v>40</v>
      </c>
      <c r="E41" s="408"/>
    </row>
    <row r="42" spans="1:5" x14ac:dyDescent="0.3">
      <c r="A42" s="168" t="s">
        <v>350</v>
      </c>
      <c r="B42" s="170" t="s">
        <v>347</v>
      </c>
      <c r="C42" s="170" t="s">
        <v>347</v>
      </c>
      <c r="D42" s="170" t="s">
        <v>347</v>
      </c>
      <c r="E42" s="408"/>
    </row>
    <row r="43" spans="1:5" x14ac:dyDescent="0.3">
      <c r="A43" s="291" t="s">
        <v>140</v>
      </c>
      <c r="B43" s="170" t="s">
        <v>347</v>
      </c>
      <c r="C43" s="170" t="s">
        <v>347</v>
      </c>
      <c r="D43" s="170" t="s">
        <v>347</v>
      </c>
      <c r="E43" s="408"/>
    </row>
    <row r="44" spans="1:5" x14ac:dyDescent="0.3">
      <c r="A44" s="448" t="s">
        <v>141</v>
      </c>
      <c r="B44" s="170" t="s">
        <v>347</v>
      </c>
      <c r="C44" s="170" t="s">
        <v>347</v>
      </c>
      <c r="D44" s="170" t="s">
        <v>347</v>
      </c>
      <c r="E44" s="408"/>
    </row>
    <row r="45" spans="1:5" x14ac:dyDescent="0.3">
      <c r="A45" s="168" t="s">
        <v>142</v>
      </c>
      <c r="B45" s="170" t="s">
        <v>347</v>
      </c>
      <c r="C45" s="170" t="s">
        <v>347</v>
      </c>
      <c r="D45" s="170" t="s">
        <v>347</v>
      </c>
      <c r="E45" s="408"/>
    </row>
    <row r="46" spans="1:5" x14ac:dyDescent="0.3">
      <c r="A46" s="449" t="s">
        <v>128</v>
      </c>
      <c r="B46" s="166">
        <v>320</v>
      </c>
      <c r="C46" s="166">
        <v>128</v>
      </c>
      <c r="D46" s="167">
        <v>40</v>
      </c>
      <c r="E46" s="408"/>
    </row>
    <row r="47" spans="1:5" s="45" customFormat="1" ht="51" customHeight="1" x14ac:dyDescent="0.25">
      <c r="A47" s="779" t="s">
        <v>356</v>
      </c>
      <c r="B47" s="779"/>
      <c r="C47" s="779"/>
      <c r="D47" s="779"/>
    </row>
    <row r="48" spans="1:5" s="45" customFormat="1" ht="12" x14ac:dyDescent="0.25">
      <c r="A48" s="788" t="s">
        <v>144</v>
      </c>
      <c r="B48" s="788"/>
      <c r="C48" s="788"/>
      <c r="D48" s="788"/>
    </row>
    <row r="49" spans="1:5" x14ac:dyDescent="0.3">
      <c r="A49" s="408"/>
      <c r="B49" s="408"/>
      <c r="C49" s="408"/>
      <c r="D49" s="408"/>
      <c r="E49" s="408"/>
    </row>
    <row r="50" spans="1:5" ht="29.4" customHeight="1" x14ac:dyDescent="0.3">
      <c r="A50" s="785" t="s">
        <v>441</v>
      </c>
      <c r="B50" s="785"/>
      <c r="C50" s="785"/>
      <c r="D50" s="785"/>
      <c r="E50" s="408"/>
    </row>
    <row r="51" spans="1:5" ht="28.8" x14ac:dyDescent="0.3">
      <c r="A51" s="789" t="s">
        <v>135</v>
      </c>
      <c r="B51" s="263" t="s">
        <v>1</v>
      </c>
      <c r="C51" s="264" t="s">
        <v>136</v>
      </c>
      <c r="D51" s="264" t="s">
        <v>100</v>
      </c>
      <c r="E51" s="408"/>
    </row>
    <row r="52" spans="1:5" x14ac:dyDescent="0.3">
      <c r="A52" s="790"/>
      <c r="B52" s="265" t="s">
        <v>72</v>
      </c>
      <c r="C52" s="265" t="s">
        <v>6</v>
      </c>
      <c r="D52" s="265" t="s">
        <v>81</v>
      </c>
      <c r="E52" s="408"/>
    </row>
    <row r="53" spans="1:5" x14ac:dyDescent="0.3">
      <c r="A53" s="164" t="s">
        <v>137</v>
      </c>
      <c r="B53" s="166">
        <v>397.3</v>
      </c>
      <c r="C53" s="166">
        <v>158.91999999999999</v>
      </c>
      <c r="D53" s="167">
        <v>40</v>
      </c>
      <c r="E53" s="408"/>
    </row>
    <row r="54" spans="1:5" x14ac:dyDescent="0.3">
      <c r="A54" s="171" t="s">
        <v>138</v>
      </c>
      <c r="B54" s="166">
        <v>397.3</v>
      </c>
      <c r="C54" s="166">
        <v>158.91999999999999</v>
      </c>
      <c r="D54" s="167">
        <v>40</v>
      </c>
      <c r="E54" s="408"/>
    </row>
    <row r="55" spans="1:5" x14ac:dyDescent="0.3">
      <c r="A55" s="450" t="s">
        <v>123</v>
      </c>
      <c r="B55" s="451">
        <v>397.3</v>
      </c>
      <c r="C55" s="451">
        <v>158.91999999999999</v>
      </c>
      <c r="D55" s="452">
        <v>40</v>
      </c>
      <c r="E55" s="408"/>
    </row>
    <row r="56" spans="1:5" x14ac:dyDescent="0.3">
      <c r="A56" s="453" t="s">
        <v>125</v>
      </c>
      <c r="B56" s="399">
        <v>46.4</v>
      </c>
      <c r="C56" s="399">
        <v>18.559999999999999</v>
      </c>
      <c r="D56" s="400">
        <v>40</v>
      </c>
      <c r="E56" s="408"/>
    </row>
    <row r="57" spans="1:5" x14ac:dyDescent="0.3">
      <c r="A57" s="453" t="s">
        <v>348</v>
      </c>
      <c r="B57" s="399">
        <v>350.9</v>
      </c>
      <c r="C57" s="399">
        <v>140.36000000000001</v>
      </c>
      <c r="D57" s="400">
        <v>40</v>
      </c>
      <c r="E57" s="408"/>
    </row>
    <row r="58" spans="1:5" x14ac:dyDescent="0.3">
      <c r="A58" s="168" t="s">
        <v>350</v>
      </c>
      <c r="B58" s="170" t="s">
        <v>347</v>
      </c>
      <c r="C58" s="170" t="s">
        <v>347</v>
      </c>
      <c r="D58" s="170" t="s">
        <v>347</v>
      </c>
      <c r="E58" s="408"/>
    </row>
    <row r="59" spans="1:5" x14ac:dyDescent="0.3">
      <c r="A59" s="222" t="s">
        <v>140</v>
      </c>
      <c r="B59" s="170" t="s">
        <v>347</v>
      </c>
      <c r="C59" s="170" t="s">
        <v>347</v>
      </c>
      <c r="D59" s="170" t="s">
        <v>347</v>
      </c>
      <c r="E59" s="408"/>
    </row>
    <row r="60" spans="1:5" x14ac:dyDescent="0.3">
      <c r="A60" s="168" t="s">
        <v>141</v>
      </c>
      <c r="B60" s="170" t="s">
        <v>347</v>
      </c>
      <c r="C60" s="170" t="s">
        <v>347</v>
      </c>
      <c r="D60" s="170" t="s">
        <v>347</v>
      </c>
      <c r="E60" s="408"/>
    </row>
    <row r="61" spans="1:5" x14ac:dyDescent="0.3">
      <c r="A61" s="168" t="s">
        <v>142</v>
      </c>
      <c r="B61" s="170" t="s">
        <v>347</v>
      </c>
      <c r="C61" s="170" t="s">
        <v>347</v>
      </c>
      <c r="D61" s="170" t="s">
        <v>347</v>
      </c>
      <c r="E61" s="408"/>
    </row>
    <row r="62" spans="1:5" x14ac:dyDescent="0.3">
      <c r="A62" s="449" t="s">
        <v>128</v>
      </c>
      <c r="B62" s="166">
        <v>397.3</v>
      </c>
      <c r="C62" s="166">
        <v>158.91999999999999</v>
      </c>
      <c r="D62" s="167">
        <v>40</v>
      </c>
      <c r="E62" s="408"/>
    </row>
    <row r="63" spans="1:5" s="45" customFormat="1" ht="60.6" customHeight="1" x14ac:dyDescent="0.25">
      <c r="A63" s="778" t="s">
        <v>428</v>
      </c>
      <c r="B63" s="779"/>
      <c r="C63" s="779"/>
      <c r="D63" s="779"/>
    </row>
    <row r="64" spans="1:5" s="45" customFormat="1" ht="12" x14ac:dyDescent="0.25">
      <c r="A64" s="788" t="s">
        <v>144</v>
      </c>
      <c r="B64" s="788"/>
      <c r="C64" s="788"/>
      <c r="D64" s="788"/>
    </row>
    <row r="65" spans="1:5" x14ac:dyDescent="0.3">
      <c r="A65" s="49"/>
      <c r="B65" s="408"/>
      <c r="C65" s="408"/>
      <c r="D65" s="408"/>
      <c r="E65" s="408"/>
    </row>
    <row r="66" spans="1:5" ht="33" customHeight="1" x14ac:dyDescent="0.3">
      <c r="A66" s="783" t="s">
        <v>442</v>
      </c>
      <c r="B66" s="783"/>
      <c r="C66" s="783"/>
      <c r="D66" s="783"/>
      <c r="E66" s="783"/>
    </row>
    <row r="67" spans="1:5" ht="43.2" x14ac:dyDescent="0.3">
      <c r="A67" s="791" t="s">
        <v>122</v>
      </c>
      <c r="B67" s="338" t="s">
        <v>1</v>
      </c>
      <c r="C67" s="338" t="s">
        <v>145</v>
      </c>
      <c r="D67" s="50" t="s">
        <v>131</v>
      </c>
      <c r="E67" s="50" t="s">
        <v>100</v>
      </c>
    </row>
    <row r="68" spans="1:5" x14ac:dyDescent="0.3">
      <c r="A68" s="791"/>
      <c r="B68" s="354" t="s">
        <v>72</v>
      </c>
      <c r="C68" s="454" t="s">
        <v>6</v>
      </c>
      <c r="D68" s="454" t="s">
        <v>146</v>
      </c>
      <c r="E68" s="454" t="s">
        <v>147</v>
      </c>
    </row>
    <row r="69" spans="1:5" x14ac:dyDescent="0.3">
      <c r="A69" s="341" t="s">
        <v>2</v>
      </c>
      <c r="B69" s="409">
        <v>1268.5999999999999</v>
      </c>
      <c r="C69" s="409">
        <v>718</v>
      </c>
      <c r="D69" s="409">
        <v>287</v>
      </c>
      <c r="E69" s="455">
        <v>40</v>
      </c>
    </row>
    <row r="70" spans="1:5" x14ac:dyDescent="0.3">
      <c r="A70" s="411" t="s">
        <v>123</v>
      </c>
      <c r="B70" s="412">
        <v>1268.5999999999999</v>
      </c>
      <c r="C70" s="412">
        <v>718</v>
      </c>
      <c r="D70" s="412">
        <v>287</v>
      </c>
      <c r="E70" s="456">
        <v>40</v>
      </c>
    </row>
    <row r="71" spans="1:5" x14ac:dyDescent="0.3">
      <c r="A71" s="414" t="s">
        <v>124</v>
      </c>
      <c r="B71" s="457">
        <v>20.5</v>
      </c>
      <c r="C71" s="457"/>
      <c r="D71" s="458"/>
      <c r="E71" s="459"/>
    </row>
    <row r="72" spans="1:5" x14ac:dyDescent="0.3">
      <c r="A72" s="414" t="s">
        <v>125</v>
      </c>
      <c r="B72" s="415">
        <v>734.19999999999993</v>
      </c>
      <c r="C72" s="460">
        <v>367</v>
      </c>
      <c r="D72" s="460">
        <v>147</v>
      </c>
      <c r="E72" s="461">
        <v>40</v>
      </c>
    </row>
    <row r="73" spans="1:5" x14ac:dyDescent="0.3">
      <c r="A73" s="462" t="s">
        <v>127</v>
      </c>
      <c r="B73" s="463">
        <v>24</v>
      </c>
      <c r="C73" s="463"/>
      <c r="D73" s="464"/>
      <c r="E73" s="465"/>
    </row>
    <row r="74" spans="1:5" x14ac:dyDescent="0.3">
      <c r="A74" s="417" t="s">
        <v>126</v>
      </c>
      <c r="B74" s="418">
        <v>489.9</v>
      </c>
      <c r="C74" s="466">
        <v>350.9</v>
      </c>
      <c r="D74" s="466">
        <v>140.36000000000001</v>
      </c>
      <c r="E74" s="467">
        <v>40</v>
      </c>
    </row>
    <row r="75" spans="1:5" x14ac:dyDescent="0.3">
      <c r="A75" s="341" t="s">
        <v>4</v>
      </c>
      <c r="B75" s="409">
        <v>0</v>
      </c>
      <c r="C75" s="409">
        <v>0</v>
      </c>
      <c r="D75" s="409">
        <v>0</v>
      </c>
      <c r="E75" s="455"/>
    </row>
    <row r="76" spans="1:5" x14ac:dyDescent="0.3">
      <c r="A76" s="341" t="s">
        <v>128</v>
      </c>
      <c r="B76" s="409">
        <v>1268.5999999999999</v>
      </c>
      <c r="C76" s="409">
        <v>718</v>
      </c>
      <c r="D76" s="409">
        <v>287</v>
      </c>
      <c r="E76" s="455">
        <v>40</v>
      </c>
    </row>
    <row r="77" spans="1:5" s="45" customFormat="1" ht="38.4" customHeight="1" x14ac:dyDescent="0.25">
      <c r="A77" s="779" t="s">
        <v>148</v>
      </c>
      <c r="B77" s="779"/>
      <c r="C77" s="779"/>
      <c r="D77" s="779"/>
      <c r="E77" s="779"/>
    </row>
    <row r="78" spans="1:5" s="45" customFormat="1" ht="12" x14ac:dyDescent="0.25">
      <c r="A78" s="788" t="s">
        <v>149</v>
      </c>
      <c r="B78" s="788"/>
      <c r="C78" s="788"/>
      <c r="D78" s="788"/>
      <c r="E78" s="788"/>
    </row>
  </sheetData>
  <mergeCells count="17">
    <mergeCell ref="A64:D64"/>
    <mergeCell ref="A66:E66"/>
    <mergeCell ref="A67:A68"/>
    <mergeCell ref="A77:E77"/>
    <mergeCell ref="A78:E78"/>
    <mergeCell ref="A63:D63"/>
    <mergeCell ref="A11:C11"/>
    <mergeCell ref="A14:D14"/>
    <mergeCell ref="A15:A16"/>
    <mergeCell ref="A32:D32"/>
    <mergeCell ref="A33:D33"/>
    <mergeCell ref="A35:D35"/>
    <mergeCell ref="A36:A37"/>
    <mergeCell ref="A47:D47"/>
    <mergeCell ref="A48:D48"/>
    <mergeCell ref="A50:D50"/>
    <mergeCell ref="A51:A52"/>
  </mergeCells>
  <pageMargins left="0.70866141732283472" right="0.70866141732283472" top="1.5354330708661419" bottom="0.74803149606299213" header="0.31496062992125984" footer="0.31496062992125984"/>
  <pageSetup paperSize="9" scale="75" fitToHeight="0" orientation="portrait" horizontalDpi="300" r:id="rId1"/>
  <headerFooter>
    <oddHeader>&amp;LPiano Nazionale di Ripresa e Resilienza.
Seconda relazione istruttoria sul rispetto del vincolo di destinazione alle regioni del Mezzogiorno 
di almeno il 40 per cento delle risorse allocabili territorialmente&amp;R&amp;G</oddHeader>
    <oddFooter>&amp;RAggiornamento al 30 giugno 2022</oddFooter>
  </headerFooter>
  <rowBreaks count="1" manualBreakCount="1">
    <brk id="48" max="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362</vt:i4>
      </vt:variant>
    </vt:vector>
  </HeadingPairs>
  <TitlesOfParts>
    <vt:vector size="388" baseType="lpstr">
      <vt:lpstr>Indice</vt:lpstr>
      <vt:lpstr>Tabella 1</vt:lpstr>
      <vt:lpstr>Tabella 2</vt:lpstr>
      <vt:lpstr>Tabella 3</vt:lpstr>
      <vt:lpstr>Tabella 4</vt:lpstr>
      <vt:lpstr>Tabella 5</vt:lpstr>
      <vt:lpstr>Tabella 6</vt:lpstr>
      <vt:lpstr>Tabella 7</vt:lpstr>
      <vt:lpstr>1.MinPA</vt:lpstr>
      <vt:lpstr>2.Min.Giustizia</vt:lpstr>
      <vt:lpstr>3.DTD</vt:lpstr>
      <vt:lpstr>4.MISE</vt:lpstr>
      <vt:lpstr>5.MAECI</vt:lpstr>
      <vt:lpstr>6.MinCultura</vt:lpstr>
      <vt:lpstr>7.MinTurismo</vt:lpstr>
      <vt:lpstr>8.MITE</vt:lpstr>
      <vt:lpstr>9.MIPAFF</vt:lpstr>
      <vt:lpstr>10.MiMS</vt:lpstr>
      <vt:lpstr>11.Min.Istr.</vt:lpstr>
      <vt:lpstr>12.MUR</vt:lpstr>
      <vt:lpstr>13.MLPS</vt:lpstr>
      <vt:lpstr>14.MinInt.</vt:lpstr>
      <vt:lpstr>15.MinSud</vt:lpstr>
      <vt:lpstr>16.MinSalute</vt:lpstr>
      <vt:lpstr>17.Altre_amministrazioni</vt:lpstr>
      <vt:lpstr>Sheet1</vt:lpstr>
      <vt:lpstr>Indice!_ftn1</vt:lpstr>
      <vt:lpstr>Indice!_ftn10</vt:lpstr>
      <vt:lpstr>Indice!_ftn100</vt:lpstr>
      <vt:lpstr>Indice!_ftn101</vt:lpstr>
      <vt:lpstr>Indice!_ftn102</vt:lpstr>
      <vt:lpstr>Indice!_ftn103</vt:lpstr>
      <vt:lpstr>Indice!_ftn104</vt:lpstr>
      <vt:lpstr>Indice!_ftn106</vt:lpstr>
      <vt:lpstr>Indice!_ftn107</vt:lpstr>
      <vt:lpstr>Indice!_ftn108</vt:lpstr>
      <vt:lpstr>Indice!_ftn109</vt:lpstr>
      <vt:lpstr>Indice!_ftn11</vt:lpstr>
      <vt:lpstr>Indice!_ftn110</vt:lpstr>
      <vt:lpstr>Indice!_ftn111</vt:lpstr>
      <vt:lpstr>Indice!_ftn118</vt:lpstr>
      <vt:lpstr>Indice!_ftn119</vt:lpstr>
      <vt:lpstr>Indice!_ftn12</vt:lpstr>
      <vt:lpstr>Indice!_ftn120</vt:lpstr>
      <vt:lpstr>Indice!_ftn121</vt:lpstr>
      <vt:lpstr>Indice!_ftn122</vt:lpstr>
      <vt:lpstr>Indice!_ftn123</vt:lpstr>
      <vt:lpstr>Indice!_ftn124</vt:lpstr>
      <vt:lpstr>Indice!_ftn125</vt:lpstr>
      <vt:lpstr>Indice!_ftn126</vt:lpstr>
      <vt:lpstr>Indice!_ftn127</vt:lpstr>
      <vt:lpstr>Indice!_ftn128</vt:lpstr>
      <vt:lpstr>Indice!_ftn13</vt:lpstr>
      <vt:lpstr>Indice!_ftn14</vt:lpstr>
      <vt:lpstr>Indice!_ftn15</vt:lpstr>
      <vt:lpstr>Indice!_ftn16</vt:lpstr>
      <vt:lpstr>Indice!_ftn17</vt:lpstr>
      <vt:lpstr>Indice!_ftn18</vt:lpstr>
      <vt:lpstr>Indice!_ftn19</vt:lpstr>
      <vt:lpstr>Indice!_ftn2</vt:lpstr>
      <vt:lpstr>Indice!_ftn21</vt:lpstr>
      <vt:lpstr>Indice!_ftn22</vt:lpstr>
      <vt:lpstr>Indice!_ftn23</vt:lpstr>
      <vt:lpstr>Indice!_ftn24</vt:lpstr>
      <vt:lpstr>Indice!_ftn25</vt:lpstr>
      <vt:lpstr>Indice!_ftn26</vt:lpstr>
      <vt:lpstr>Indice!_ftn27</vt:lpstr>
      <vt:lpstr>Indice!_ftn28</vt:lpstr>
      <vt:lpstr>Indice!_ftn29</vt:lpstr>
      <vt:lpstr>Indice!_ftn3</vt:lpstr>
      <vt:lpstr>Indice!_ftn31</vt:lpstr>
      <vt:lpstr>Indice!_ftn34</vt:lpstr>
      <vt:lpstr>Indice!_ftn35</vt:lpstr>
      <vt:lpstr>Indice!_ftn36</vt:lpstr>
      <vt:lpstr>Indice!_ftn37</vt:lpstr>
      <vt:lpstr>Indice!_ftn38</vt:lpstr>
      <vt:lpstr>Indice!_ftn39</vt:lpstr>
      <vt:lpstr>Indice!_ftn4</vt:lpstr>
      <vt:lpstr>Indice!_ftn40</vt:lpstr>
      <vt:lpstr>Indice!_ftn41</vt:lpstr>
      <vt:lpstr>Indice!_ftn42</vt:lpstr>
      <vt:lpstr>Indice!_ftn43</vt:lpstr>
      <vt:lpstr>Indice!_ftn44</vt:lpstr>
      <vt:lpstr>Indice!_ftn46</vt:lpstr>
      <vt:lpstr>Indice!_ftn47</vt:lpstr>
      <vt:lpstr>Indice!_ftn48</vt:lpstr>
      <vt:lpstr>Indice!_ftn49</vt:lpstr>
      <vt:lpstr>Indice!_ftn5</vt:lpstr>
      <vt:lpstr>Indice!_ftn50</vt:lpstr>
      <vt:lpstr>Indice!_ftn51</vt:lpstr>
      <vt:lpstr>Indice!_ftn53</vt:lpstr>
      <vt:lpstr>Indice!_ftn54</vt:lpstr>
      <vt:lpstr>Indice!_ftn55</vt:lpstr>
      <vt:lpstr>Indice!_ftn57</vt:lpstr>
      <vt:lpstr>Indice!_ftn58</vt:lpstr>
      <vt:lpstr>Indice!_ftn59</vt:lpstr>
      <vt:lpstr>Indice!_ftn6</vt:lpstr>
      <vt:lpstr>Indice!_ftn67</vt:lpstr>
      <vt:lpstr>Indice!_ftn68</vt:lpstr>
      <vt:lpstr>Indice!_ftn69</vt:lpstr>
      <vt:lpstr>Indice!_ftn7</vt:lpstr>
      <vt:lpstr>Indice!_ftn70</vt:lpstr>
      <vt:lpstr>Indice!_ftn71</vt:lpstr>
      <vt:lpstr>Indice!_ftn72</vt:lpstr>
      <vt:lpstr>Indice!_ftn73</vt:lpstr>
      <vt:lpstr>Indice!_ftn74</vt:lpstr>
      <vt:lpstr>Indice!_ftn75</vt:lpstr>
      <vt:lpstr>Indice!_ftn76</vt:lpstr>
      <vt:lpstr>Indice!_ftn8</vt:lpstr>
      <vt:lpstr>Indice!_ftn83</vt:lpstr>
      <vt:lpstr>Indice!_ftn84</vt:lpstr>
      <vt:lpstr>Indice!_ftn86</vt:lpstr>
      <vt:lpstr>Indice!_ftn87</vt:lpstr>
      <vt:lpstr>Indice!_ftn88</vt:lpstr>
      <vt:lpstr>Indice!_ftn89</vt:lpstr>
      <vt:lpstr>Indice!_ftn9</vt:lpstr>
      <vt:lpstr>Indice!_ftn90</vt:lpstr>
      <vt:lpstr>Indice!_ftn91</vt:lpstr>
      <vt:lpstr>Indice!_ftn92</vt:lpstr>
      <vt:lpstr>Indice!_ftn93</vt:lpstr>
      <vt:lpstr>Indice!_ftn94</vt:lpstr>
      <vt:lpstr>Indice!_ftn95</vt:lpstr>
      <vt:lpstr>Indice!_ftn96</vt:lpstr>
      <vt:lpstr>Indice!_ftn97</vt:lpstr>
      <vt:lpstr>Indice!_ftn99</vt:lpstr>
      <vt:lpstr>Indice!_ftnref1</vt:lpstr>
      <vt:lpstr>Indice!_ftnref106</vt:lpstr>
      <vt:lpstr>Indice!_ftnref111</vt:lpstr>
      <vt:lpstr>Indice!_ftnref112</vt:lpstr>
      <vt:lpstr>Indice!_ftnref113</vt:lpstr>
      <vt:lpstr>Indice!_ftnref114</vt:lpstr>
      <vt:lpstr>Indice!_ftnref115</vt:lpstr>
      <vt:lpstr>Indice!_ftnref116</vt:lpstr>
      <vt:lpstr>Indice!_ftnref117</vt:lpstr>
      <vt:lpstr>Indice!_ftnref118</vt:lpstr>
      <vt:lpstr>Indice!_ftnref12</vt:lpstr>
      <vt:lpstr>Indice!_ftnref121</vt:lpstr>
      <vt:lpstr>Indice!_ftnref122</vt:lpstr>
      <vt:lpstr>Indice!_ftnref123</vt:lpstr>
      <vt:lpstr>Indice!_ftnref124</vt:lpstr>
      <vt:lpstr>Indice!_ftnref125</vt:lpstr>
      <vt:lpstr>Indice!_ftnref126</vt:lpstr>
      <vt:lpstr>Indice!_ftnref127</vt:lpstr>
      <vt:lpstr>Indice!_ftnref128</vt:lpstr>
      <vt:lpstr>Indice!_ftnref13</vt:lpstr>
      <vt:lpstr>Indice!_ftnref18</vt:lpstr>
      <vt:lpstr>Indice!_ftnref19</vt:lpstr>
      <vt:lpstr>Indice!_ftnref2</vt:lpstr>
      <vt:lpstr>Indice!_ftnref20</vt:lpstr>
      <vt:lpstr>Indice!_ftnref21</vt:lpstr>
      <vt:lpstr>Indice!_ftnref22</vt:lpstr>
      <vt:lpstr>Indice!_ftnref23</vt:lpstr>
      <vt:lpstr>Indice!_ftnref24</vt:lpstr>
      <vt:lpstr>Indice!_ftnref25</vt:lpstr>
      <vt:lpstr>Indice!_ftnref26</vt:lpstr>
      <vt:lpstr>Indice!_ftnref29</vt:lpstr>
      <vt:lpstr>Indice!_ftnref30</vt:lpstr>
      <vt:lpstr>Indice!_ftnref31</vt:lpstr>
      <vt:lpstr>Indice!_ftnref32</vt:lpstr>
      <vt:lpstr>Indice!_ftnref33</vt:lpstr>
      <vt:lpstr>Indice!_ftnref34</vt:lpstr>
      <vt:lpstr>Indice!_ftnref35</vt:lpstr>
      <vt:lpstr>Indice!_ftnref36</vt:lpstr>
      <vt:lpstr>Indice!_ftnref37</vt:lpstr>
      <vt:lpstr>Indice!_ftnref38</vt:lpstr>
      <vt:lpstr>Indice!_ftnref39</vt:lpstr>
      <vt:lpstr>Indice!_ftnref44</vt:lpstr>
      <vt:lpstr>Indice!_ftnref5</vt:lpstr>
      <vt:lpstr>Indice!_ftnref57</vt:lpstr>
      <vt:lpstr>Indice!_ftnref58</vt:lpstr>
      <vt:lpstr>Indice!_ftnref59</vt:lpstr>
      <vt:lpstr>Indice!_ftnref6</vt:lpstr>
      <vt:lpstr>Indice!_ftnref60</vt:lpstr>
      <vt:lpstr>Indice!_ftnref61</vt:lpstr>
      <vt:lpstr>Indice!_ftnref62</vt:lpstr>
      <vt:lpstr>Indice!_ftnref63</vt:lpstr>
      <vt:lpstr>Indice!_ftnref64</vt:lpstr>
      <vt:lpstr>Indice!_ftnref65</vt:lpstr>
      <vt:lpstr>Indice!_ftnref66</vt:lpstr>
      <vt:lpstr>Indice!_ftnref69</vt:lpstr>
      <vt:lpstr>Indice!_ftnref7</vt:lpstr>
      <vt:lpstr>Indice!_ftnref70</vt:lpstr>
      <vt:lpstr>Indice!_ftnref71</vt:lpstr>
      <vt:lpstr>Indice!_ftnref72</vt:lpstr>
      <vt:lpstr>Indice!_ftnref73</vt:lpstr>
      <vt:lpstr>Indice!_ftnref76</vt:lpstr>
      <vt:lpstr>Indice!_ftnref77</vt:lpstr>
      <vt:lpstr>Indice!_ftnref78</vt:lpstr>
      <vt:lpstr>Indice!_ftnref79</vt:lpstr>
      <vt:lpstr>Indice!_ftnref80</vt:lpstr>
      <vt:lpstr>Indice!_ftnref81</vt:lpstr>
      <vt:lpstr>Indice!_ftnref82</vt:lpstr>
      <vt:lpstr>Indice!_ftnref83</vt:lpstr>
      <vt:lpstr>Indice!_ftnref84</vt:lpstr>
      <vt:lpstr>Indice!_ftnref85</vt:lpstr>
      <vt:lpstr>Indice!_ftnref86</vt:lpstr>
      <vt:lpstr>Indice!_ftnref89</vt:lpstr>
      <vt:lpstr>Indice!_ftnref90</vt:lpstr>
      <vt:lpstr>Indice!_ftnref91</vt:lpstr>
      <vt:lpstr>Indice!_ftnref92</vt:lpstr>
      <vt:lpstr>Indice!_ftnref93</vt:lpstr>
      <vt:lpstr>Indice!_ftnref94</vt:lpstr>
      <vt:lpstr>Indice!_ftnref95</vt:lpstr>
      <vt:lpstr>Indice!_ftnref98</vt:lpstr>
      <vt:lpstr>Indice!_ftnref99</vt:lpstr>
      <vt:lpstr>Indice!_Hlk93488475</vt:lpstr>
      <vt:lpstr>Indice!_Hlk93567775</vt:lpstr>
      <vt:lpstr>Indice!_Hlk93650773</vt:lpstr>
      <vt:lpstr>Indice!_Hlk93653434</vt:lpstr>
      <vt:lpstr>Indice!_Hlk93678261</vt:lpstr>
      <vt:lpstr>Indice!_Hlk94002949</vt:lpstr>
      <vt:lpstr>Indice!_Hlk94006120</vt:lpstr>
      <vt:lpstr>Indice!_Hlk94040098</vt:lpstr>
      <vt:lpstr>Indice!_Hlk94545029</vt:lpstr>
      <vt:lpstr>Indice!_Hlk94604388</vt:lpstr>
      <vt:lpstr>Indice!_Hlk94615227</vt:lpstr>
      <vt:lpstr>Indice!_Hlk94789172</vt:lpstr>
      <vt:lpstr>Indice!_Hlk94789493</vt:lpstr>
      <vt:lpstr>Indice!_Hlk94789587</vt:lpstr>
      <vt:lpstr>Indice!_Hlk94902409</vt:lpstr>
      <vt:lpstr>Indice!_Hlk95213928</vt:lpstr>
      <vt:lpstr>Indice!_Hlk95278918</vt:lpstr>
      <vt:lpstr>Indice!_Hlk95279250</vt:lpstr>
      <vt:lpstr>Indice!_Hlk95279508</vt:lpstr>
      <vt:lpstr>Indice!_Hlk95280873</vt:lpstr>
      <vt:lpstr>Indice!_Hlk95280960</vt:lpstr>
      <vt:lpstr>Indice!_Hlk95301924</vt:lpstr>
      <vt:lpstr>Indice!_Hlk95321809</vt:lpstr>
      <vt:lpstr>Indice!_Hlk95341280</vt:lpstr>
      <vt:lpstr>Indice!_Hlk95426320</vt:lpstr>
      <vt:lpstr>Indice!_Hlk95573366</vt:lpstr>
      <vt:lpstr>Indice!_Hlk95574677</vt:lpstr>
      <vt:lpstr>Indice!_Hlk95667963</vt:lpstr>
      <vt:lpstr>Indice!_Hlk95682368</vt:lpstr>
      <vt:lpstr>Indice!_Hlk95835833</vt:lpstr>
      <vt:lpstr>Indice!_Hlk95842517</vt:lpstr>
      <vt:lpstr>Indice!_Hlk95903289</vt:lpstr>
      <vt:lpstr>Indice!_Hlk95903732</vt:lpstr>
      <vt:lpstr>Indice!_Hlk95916662</vt:lpstr>
      <vt:lpstr>Indice!_Hlk95931981</vt:lpstr>
      <vt:lpstr>Indice!_Hlk95991463</vt:lpstr>
      <vt:lpstr>Indice!_Hlk96030967</vt:lpstr>
      <vt:lpstr>Indice!_Hlk96103605</vt:lpstr>
      <vt:lpstr>Indice!_Hlk96187978</vt:lpstr>
      <vt:lpstr>Indice!_Hlk96188614</vt:lpstr>
      <vt:lpstr>Indice!_Hlk96188669</vt:lpstr>
      <vt:lpstr>Indice!_Hlk96199103</vt:lpstr>
      <vt:lpstr>Indice!_Hlk96204657</vt:lpstr>
      <vt:lpstr>Indice!_Hlk96206020</vt:lpstr>
      <vt:lpstr>Indice!_Hlk96210002</vt:lpstr>
      <vt:lpstr>Indice!_Hlk96210462</vt:lpstr>
      <vt:lpstr>Indice!_Hlk96212483</vt:lpstr>
      <vt:lpstr>Indice!_Hlk96212746</vt:lpstr>
      <vt:lpstr>Indice!_Hlk96215451</vt:lpstr>
      <vt:lpstr>Indice!_Hlk96215497</vt:lpstr>
      <vt:lpstr>Indice!_Hlk96525002</vt:lpstr>
      <vt:lpstr>Indice!_Hlk96627039</vt:lpstr>
      <vt:lpstr>Indice!_Hlk96699213</vt:lpstr>
      <vt:lpstr>Indice!_Hlk96701227</vt:lpstr>
      <vt:lpstr>Indice!_Hlk96701705</vt:lpstr>
      <vt:lpstr>Indice!_Hlk96701820</vt:lpstr>
      <vt:lpstr>Indice!_Hlk96701867</vt:lpstr>
      <vt:lpstr>Indice!_Hlk96703686</vt:lpstr>
      <vt:lpstr>Indice!_Hlk96706194</vt:lpstr>
      <vt:lpstr>Indice!_Hlk96717902</vt:lpstr>
      <vt:lpstr>Indice!_Hlk96718123</vt:lpstr>
      <vt:lpstr>Indice!_Hlk96721314</vt:lpstr>
      <vt:lpstr>Indice!_Hlk96793027</vt:lpstr>
      <vt:lpstr>Indice!_Hlk96793695</vt:lpstr>
      <vt:lpstr>Indice!_Hlk96958807</vt:lpstr>
      <vt:lpstr>Indice!_Hlk96961167</vt:lpstr>
      <vt:lpstr>Indice!_Hlk96961315</vt:lpstr>
      <vt:lpstr>Indice!_Hlk96961921</vt:lpstr>
      <vt:lpstr>Indice!_Hlk96962047</vt:lpstr>
      <vt:lpstr>Indice!_Hlk96962048</vt:lpstr>
      <vt:lpstr>Indice!_Hlk96962419</vt:lpstr>
      <vt:lpstr>Indice!_Hlk96963019</vt:lpstr>
      <vt:lpstr>Indice!_Hlk96964228</vt:lpstr>
      <vt:lpstr>Indice!_Hlk97031165</vt:lpstr>
      <vt:lpstr>Indice!_Toc93680404</vt:lpstr>
      <vt:lpstr>Indice!_Toc94103716</vt:lpstr>
      <vt:lpstr>Indice!_Toc94103717</vt:lpstr>
      <vt:lpstr>Indice!_Toc94103718</vt:lpstr>
      <vt:lpstr>Indice!_Toc94718336</vt:lpstr>
      <vt:lpstr>Indice!_Toc95153252</vt:lpstr>
      <vt:lpstr>Indice!_Toc95153253</vt:lpstr>
      <vt:lpstr>Indice!_Toc95153254</vt:lpstr>
      <vt:lpstr>Indice!_Toc95153255</vt:lpstr>
      <vt:lpstr>Indice!_Toc95302848</vt:lpstr>
      <vt:lpstr>Indice!_Toc95302849</vt:lpstr>
      <vt:lpstr>Indice!_Toc95302850</vt:lpstr>
      <vt:lpstr>Indice!_Toc95302851</vt:lpstr>
      <vt:lpstr>Indice!_Toc95317236</vt:lpstr>
      <vt:lpstr>Indice!_Toc95317238</vt:lpstr>
      <vt:lpstr>Indice!_Toc95398656</vt:lpstr>
      <vt:lpstr>Indice!_Toc95398658</vt:lpstr>
      <vt:lpstr>Indice!_Toc95412110</vt:lpstr>
      <vt:lpstr>Indice!_Toc95412111</vt:lpstr>
      <vt:lpstr>Indice!_Toc95489085</vt:lpstr>
      <vt:lpstr>Indice!_Toc95489086</vt:lpstr>
      <vt:lpstr>Indice!_Toc95489087</vt:lpstr>
      <vt:lpstr>Indice!_Toc95489088</vt:lpstr>
      <vt:lpstr>Indice!_Toc95575357</vt:lpstr>
      <vt:lpstr>Indice!_Toc95575358</vt:lpstr>
      <vt:lpstr>Indice!_Toc96102885</vt:lpstr>
      <vt:lpstr>Indice!_Toc96102886</vt:lpstr>
      <vt:lpstr>Indice!_Toc96102890</vt:lpstr>
      <vt:lpstr>Indice!_Toc96102898</vt:lpstr>
      <vt:lpstr>Indice!_Toc96102899</vt:lpstr>
      <vt:lpstr>Indice!_Toc96102900</vt:lpstr>
      <vt:lpstr>Indice!_Toc96276157</vt:lpstr>
      <vt:lpstr>Indice!_Toc96276158</vt:lpstr>
      <vt:lpstr>Indice!_Toc96276159</vt:lpstr>
      <vt:lpstr>Indice!_Toc97048082</vt:lpstr>
      <vt:lpstr>Indice!_Toc97737171</vt:lpstr>
      <vt:lpstr>Indice!_Toc97737172</vt:lpstr>
      <vt:lpstr>Indice!_Toc97737174</vt:lpstr>
      <vt:lpstr>Indice!_Toc97737176</vt:lpstr>
      <vt:lpstr>Indice!_Toc97737181</vt:lpstr>
      <vt:lpstr>Indice!_Toc97737182</vt:lpstr>
      <vt:lpstr>Indice!_Toc97737184</vt:lpstr>
      <vt:lpstr>Indice!_Toc97737186</vt:lpstr>
      <vt:lpstr>Indice!_Toc97737187</vt:lpstr>
      <vt:lpstr>Indice!_Toc97737188</vt:lpstr>
      <vt:lpstr>Indice!_Toc97737189</vt:lpstr>
      <vt:lpstr>Indice!_Toc97737190</vt:lpstr>
      <vt:lpstr>Indice!_Toc97737191</vt:lpstr>
      <vt:lpstr>Indice!_Toc97737193</vt:lpstr>
      <vt:lpstr>Indice!_Toc97737196</vt:lpstr>
      <vt:lpstr>Indice!_Toc97737197</vt:lpstr>
      <vt:lpstr>Indice!_Toc97737198</vt:lpstr>
      <vt:lpstr>Indice!_Toc97737199</vt:lpstr>
      <vt:lpstr>Indice!_Toc97737200</vt:lpstr>
      <vt:lpstr>Indice!_Toc97737201</vt:lpstr>
      <vt:lpstr>Indice!_Toc97737202</vt:lpstr>
      <vt:lpstr>Indice!_Toc97737203</vt:lpstr>
      <vt:lpstr>Indice!_Toc97737204</vt:lpstr>
      <vt:lpstr>Indice!_Toc97737205</vt:lpstr>
      <vt:lpstr>Indice!_Toc97737206</vt:lpstr>
      <vt:lpstr>Indice!_Toc97737207</vt:lpstr>
      <vt:lpstr>Indice!_Toc97737208</vt:lpstr>
      <vt:lpstr>Indice!_Toc97737209</vt:lpstr>
      <vt:lpstr>Indice!_Toc97737210</vt:lpstr>
      <vt:lpstr>Indice!_Toc97737211</vt:lpstr>
      <vt:lpstr>Indice!_Toc97737217</vt:lpstr>
      <vt:lpstr>Indice!_Toc97737218</vt:lpstr>
      <vt:lpstr>Indice!_Toc97737219</vt:lpstr>
      <vt:lpstr>Indice!_Toc97737220</vt:lpstr>
      <vt:lpstr>Indice!_Toc97737221</vt:lpstr>
      <vt:lpstr>Indice!_Toc97737226</vt:lpstr>
      <vt:lpstr>Indice!_Toc97737227</vt:lpstr>
      <vt:lpstr>Indice!_Toc97737228</vt:lpstr>
      <vt:lpstr>Indice!_Toc97737229</vt:lpstr>
      <vt:lpstr>Indice!_Toc97737231</vt:lpstr>
      <vt:lpstr>Indice!_Toc97737232</vt:lpstr>
      <vt:lpstr>Indice!_Toc97737236</vt:lpstr>
      <vt:lpstr>Indice!_Toc97737241</vt:lpstr>
      <vt:lpstr>Indice!_Toc97737242</vt:lpstr>
      <vt:lpstr>Indice!_Toc97737246</vt:lpstr>
      <vt:lpstr>Indice!_Toc97737247</vt:lpstr>
      <vt:lpstr>Indice!_Toc97737248</vt:lpstr>
      <vt:lpstr>Indice!_Toc97737249</vt:lpstr>
      <vt:lpstr>Indice!_Toc97737251</vt:lpstr>
      <vt:lpstr>'1.MinPA'!Print_Area</vt:lpstr>
      <vt:lpstr>'10.MiMS'!Print_Area</vt:lpstr>
      <vt:lpstr>'11.Min.Istr.'!Print_Area</vt:lpstr>
      <vt:lpstr>'12.MUR'!Print_Area</vt:lpstr>
      <vt:lpstr>'13.MLPS'!Print_Area</vt:lpstr>
      <vt:lpstr>'14.MinInt.'!Print_Area</vt:lpstr>
      <vt:lpstr>'15.MinSud'!Print_Area</vt:lpstr>
      <vt:lpstr>'16.MinSalute'!Print_Area</vt:lpstr>
      <vt:lpstr>'17.Altre_amministrazioni'!Print_Area</vt:lpstr>
      <vt:lpstr>'2.Min.Giustizia'!Print_Area</vt:lpstr>
      <vt:lpstr>'3.DTD'!Print_Area</vt:lpstr>
      <vt:lpstr>'4.MISE'!Print_Area</vt:lpstr>
      <vt:lpstr>'5.MAECI'!Print_Area</vt:lpstr>
      <vt:lpstr>'6.MinCultura'!Print_Area</vt:lpstr>
      <vt:lpstr>'7.MinTurismo'!Print_Area</vt:lpstr>
      <vt:lpstr>'8.MITE'!Print_Area</vt:lpstr>
      <vt:lpstr>'9.MIPAFF'!Print_Area</vt:lpstr>
      <vt:lpstr>Indice!Print_Area</vt:lpstr>
      <vt:lpstr>'Tabella 1'!Print_Area</vt:lpstr>
      <vt:lpstr>'Tabella 2'!Print_Area</vt:lpstr>
      <vt:lpstr>'Tabella 3'!Print_Area</vt:lpstr>
      <vt:lpstr>'Tabella 4'!Print_Area</vt:lpstr>
      <vt:lpstr>'Tabella 5'!Print_Area</vt:lpstr>
      <vt:lpstr>'Tabella 6'!Print_Area</vt:lpstr>
      <vt:lpstr>'Tabella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Venanzi</dc:creator>
  <cp:lastModifiedBy>Daniela Venanzi</cp:lastModifiedBy>
  <cp:lastPrinted>2022-09-26T07:34:00Z</cp:lastPrinted>
  <dcterms:created xsi:type="dcterms:W3CDTF">2022-08-02T19:01:02Z</dcterms:created>
  <dcterms:modified xsi:type="dcterms:W3CDTF">2022-09-26T07:36:08Z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2022-03-01T09:48:34Z</dcterms:created>
  <dc:creator/>
  <dc:description/>
  <dc:language>it-IT</dc:language>
  <cp:lastModifiedBy/>
  <dcterms:modified xsi:type="dcterms:W3CDTF">2022-03-01T12:49:32Z</dcterms:modified>
  <cp:revision>9</cp:revision>
  <dc:subject/>
  <dc:title/>
</cp:coreProperties>
</file>