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izz\Documents\DPCoe\Post-publicazione\Maggio 2022\"/>
    </mc:Choice>
  </mc:AlternateContent>
  <xr:revisionPtr revIDLastSave="0" documentId="8_{51559992-1E4B-4A88-BAF6-180ADCBEE298}" xr6:coauthVersionLast="47" xr6:coauthVersionMax="47" xr10:uidLastSave="{00000000-0000-0000-0000-000000000000}"/>
  <bookViews>
    <workbookView xWindow="-110" yWindow="-110" windowWidth="19420" windowHeight="10420" activeTab="7" xr2:uid="{153632B7-9373-4F24-AF4E-44345BD2A7FF}"/>
  </bookViews>
  <sheets>
    <sheet name="Indice" sheetId="1" r:id="rId1"/>
    <sheet name="Tabella 1" sheetId="4" r:id="rId2"/>
    <sheet name="Tabella 2" sheetId="5" r:id="rId3"/>
    <sheet name="Tabella 3" sheetId="6" r:id="rId4"/>
    <sheet name="Tabella 4" sheetId="7" r:id="rId5"/>
    <sheet name="Tabella 5" sheetId="8" r:id="rId6"/>
    <sheet name="Tabella 6" sheetId="9" r:id="rId7"/>
    <sheet name="Tabella 7" sheetId="10" r:id="rId8"/>
    <sheet name="1.MinPA" sheetId="2" r:id="rId9"/>
    <sheet name="2.Min.Giustizia" sheetId="3" r:id="rId10"/>
    <sheet name="3.DTD" sheetId="13" r:id="rId11"/>
    <sheet name="4.MISE" sheetId="15" r:id="rId12"/>
    <sheet name="5.MAECI" sheetId="14" r:id="rId13"/>
    <sheet name="6.MinCultura" sheetId="12" r:id="rId14"/>
    <sheet name="7.MinTurismo" sheetId="16" r:id="rId15"/>
    <sheet name="8.MITE" sheetId="18" r:id="rId16"/>
    <sheet name="9.MIPAFF" sheetId="19" r:id="rId17"/>
    <sheet name="10.MiMS" sheetId="29" r:id="rId18"/>
    <sheet name="11.Min.Istr." sheetId="22" r:id="rId19"/>
    <sheet name="12.MUR" sheetId="23" r:id="rId20"/>
    <sheet name="13.MLPS" sheetId="24" r:id="rId21"/>
    <sheet name="14.MinInt." sheetId="17" r:id="rId22"/>
    <sheet name="15.MinSud" sheetId="25" r:id="rId23"/>
    <sheet name="16.MinSalute" sheetId="26" r:id="rId24"/>
    <sheet name="17.Altre_amministrazioni" sheetId="28" r:id="rId25"/>
  </sheets>
  <definedNames>
    <definedName name="_ftn1" localSheetId="0">Indice!$A$2807</definedName>
    <definedName name="_ftn10" localSheetId="0">Indice!$A$2816</definedName>
    <definedName name="_ftn100" localSheetId="0">Indice!$A$2930</definedName>
    <definedName name="_ftn101" localSheetId="0">Indice!$A$2931</definedName>
    <definedName name="_ftn102" localSheetId="0">Indice!$A$2932</definedName>
    <definedName name="_ftn103" localSheetId="0">Indice!$A$2933</definedName>
    <definedName name="_ftn104" localSheetId="0">Indice!$A$2935</definedName>
    <definedName name="_ftn106" localSheetId="0">Indice!$A$2937</definedName>
    <definedName name="_ftn107" localSheetId="0">Indice!$A$2938</definedName>
    <definedName name="_ftn108" localSheetId="0">Indice!$A$2939</definedName>
    <definedName name="_ftn109" localSheetId="0">Indice!$A$2940</definedName>
    <definedName name="_ftn11" localSheetId="0">Indice!$A$2817</definedName>
    <definedName name="_ftn110" localSheetId="0">Indice!$A$2941</definedName>
    <definedName name="_ftn111" localSheetId="0">Indice!$A$2942</definedName>
    <definedName name="_ftn118" localSheetId="0">Indice!$A$2949</definedName>
    <definedName name="_ftn119" localSheetId="0">Indice!$A$2950</definedName>
    <definedName name="_ftn12" localSheetId="0">Indice!$A$2818</definedName>
    <definedName name="_ftn120" localSheetId="0">Indice!$A$2951</definedName>
    <definedName name="_ftn121" localSheetId="0">Indice!$A$2952</definedName>
    <definedName name="_ftn122" localSheetId="0">Indice!$A$2953</definedName>
    <definedName name="_ftn123" localSheetId="0">Indice!$A$2954</definedName>
    <definedName name="_ftn124" localSheetId="0">Indice!$A$2955</definedName>
    <definedName name="_ftn125" localSheetId="0">Indice!$A$2956</definedName>
    <definedName name="_ftn126" localSheetId="0">Indice!$A$2957</definedName>
    <definedName name="_ftn127" localSheetId="0">Indice!$A$2958</definedName>
    <definedName name="_ftn128" localSheetId="0">Indice!$A$2959</definedName>
    <definedName name="_ftn13" localSheetId="0">Indice!$A$2819</definedName>
    <definedName name="_ftn14" localSheetId="0">Indice!$A$2820</definedName>
    <definedName name="_ftn15" localSheetId="0">Indice!$A$2821</definedName>
    <definedName name="_ftn16" localSheetId="0">Indice!$A$2822</definedName>
    <definedName name="_ftn17" localSheetId="0">Indice!$A$2823</definedName>
    <definedName name="_ftn18" localSheetId="0">Indice!$A$2825</definedName>
    <definedName name="_ftn19" localSheetId="0">Indice!$A$2827</definedName>
    <definedName name="_ftn2" localSheetId="0">Indice!$A$2808</definedName>
    <definedName name="_ftn21" localSheetId="0">Indice!$A$2829</definedName>
    <definedName name="_ftn22" localSheetId="0">Indice!$A$2834</definedName>
    <definedName name="_ftn23" localSheetId="0">Indice!$A$2835</definedName>
    <definedName name="_ftn24" localSheetId="0">Indice!$A$2836</definedName>
    <definedName name="_ftn25" localSheetId="0">Indice!$A$2837</definedName>
    <definedName name="_ftn26" localSheetId="0">Indice!$A$2838</definedName>
    <definedName name="_ftn27" localSheetId="0">Indice!$A$2839</definedName>
    <definedName name="_ftn28" localSheetId="0">Indice!$A$2840</definedName>
    <definedName name="_ftn29" localSheetId="0">Indice!$A$2841</definedName>
    <definedName name="_ftn3" localSheetId="0">Indice!$A$2809</definedName>
    <definedName name="_ftn31" localSheetId="0">Indice!$A$2843</definedName>
    <definedName name="_ftn34" localSheetId="0">Indice!$A$2846</definedName>
    <definedName name="_ftn35" localSheetId="0">Indice!$A$2847</definedName>
    <definedName name="_ftn36" localSheetId="0">Indice!$A$2848</definedName>
    <definedName name="_ftn37" localSheetId="0">Indice!$A$2849</definedName>
    <definedName name="_ftn38" localSheetId="0">Indice!$A$2850</definedName>
    <definedName name="_ftn39" localSheetId="0">Indice!$A$2851</definedName>
    <definedName name="_ftn4" localSheetId="0">Indice!$A$2810</definedName>
    <definedName name="_ftn40" localSheetId="0">Indice!$A$2852</definedName>
    <definedName name="_ftn41" localSheetId="0">Indice!$A$2853</definedName>
    <definedName name="_ftn42" localSheetId="0">Indice!$A$2854</definedName>
    <definedName name="_ftn43" localSheetId="0">Indice!$A$2855</definedName>
    <definedName name="_ftn44" localSheetId="0">Indice!$A$2856</definedName>
    <definedName name="_ftn46" localSheetId="0">Indice!$A$2858</definedName>
    <definedName name="_ftn47" localSheetId="0">Indice!$A$2859</definedName>
    <definedName name="_ftn48" localSheetId="0">Indice!$A$2860</definedName>
    <definedName name="_ftn49" localSheetId="0">Indice!$A$2861</definedName>
    <definedName name="_ftn5" localSheetId="0">Indice!$A$2811</definedName>
    <definedName name="_ftn50" localSheetId="0">Indice!$A$2862</definedName>
    <definedName name="_ftn51" localSheetId="0">Indice!$A$2863</definedName>
    <definedName name="_ftn53" localSheetId="0">Indice!$A$2865</definedName>
    <definedName name="_ftn54" localSheetId="0">Indice!$A$2866</definedName>
    <definedName name="_ftn55" localSheetId="0">Indice!$A$2867</definedName>
    <definedName name="_ftn57" localSheetId="0">Indice!$A$2869</definedName>
    <definedName name="_ftn58" localSheetId="0">Indice!$A$2870</definedName>
    <definedName name="_ftn59" localSheetId="0">Indice!$A$2871</definedName>
    <definedName name="_ftn6" localSheetId="0">Indice!$A$2812</definedName>
    <definedName name="_ftn67" localSheetId="0">Indice!$A$2881</definedName>
    <definedName name="_ftn68" localSheetId="0">Indice!$A$2882</definedName>
    <definedName name="_ftn69" localSheetId="0">Indice!$A$2883</definedName>
    <definedName name="_ftn7" localSheetId="0">Indice!$A$2813</definedName>
    <definedName name="_ftn70" localSheetId="0">Indice!$A$2884</definedName>
    <definedName name="_ftn71" localSheetId="0">Indice!$A$2885</definedName>
    <definedName name="_ftn72" localSheetId="0">Indice!$A$2886</definedName>
    <definedName name="_ftn73" localSheetId="0">Indice!$A$2887</definedName>
    <definedName name="_ftn74" localSheetId="0">Indice!$A$2888</definedName>
    <definedName name="_ftn75" localSheetId="0">Indice!$A$2889</definedName>
    <definedName name="_ftn76" localSheetId="0">Indice!$A$2890</definedName>
    <definedName name="_ftn8" localSheetId="0">Indice!$A$2814</definedName>
    <definedName name="_ftn83" localSheetId="0">Indice!$A$2897</definedName>
    <definedName name="_ftn84" localSheetId="0">Indice!$A$2902</definedName>
    <definedName name="_ftn86" localSheetId="0">Indice!$A$2909</definedName>
    <definedName name="_ftn87" localSheetId="0">Indice!$A$2910</definedName>
    <definedName name="_ftn88" localSheetId="0">Indice!$A$2912</definedName>
    <definedName name="_ftn89" localSheetId="0">Indice!$A$2913</definedName>
    <definedName name="_ftn9" localSheetId="0">Indice!$A$2815</definedName>
    <definedName name="_ftn90" localSheetId="0">Indice!$A$2915</definedName>
    <definedName name="_ftn91" localSheetId="0">Indice!$A$2916</definedName>
    <definedName name="_ftn92" localSheetId="0">Indice!$A$2918</definedName>
    <definedName name="_ftn93" localSheetId="0">Indice!$A$2920</definedName>
    <definedName name="_ftn94" localSheetId="0">Indice!$A$2923</definedName>
    <definedName name="_ftn95" localSheetId="0">Indice!$A$2924</definedName>
    <definedName name="_ftn96" localSheetId="0">Indice!$A$2925</definedName>
    <definedName name="_ftn97" localSheetId="0">Indice!$A$2926</definedName>
    <definedName name="_ftn99" localSheetId="0">Indice!$A$2928</definedName>
    <definedName name="_ftnref1" localSheetId="0">Indice!$A$18</definedName>
    <definedName name="_ftnref106" localSheetId="0">Indice!$A$2099</definedName>
    <definedName name="_ftnref111" localSheetId="0">Indice!$A$2252</definedName>
    <definedName name="_ftnref112" localSheetId="0">Indice!$A$2370</definedName>
    <definedName name="_ftnref113" localSheetId="0">Indice!$A$2372</definedName>
    <definedName name="_ftnref114" localSheetId="0">Indice!$A$2376</definedName>
    <definedName name="_ftnref115" localSheetId="0">Indice!$A$2380</definedName>
    <definedName name="_ftnref116" localSheetId="0">Indice!$A$2414</definedName>
    <definedName name="_ftnref117" localSheetId="0">Indice!$A$2418</definedName>
    <definedName name="_ftnref118" localSheetId="0">Indice!$A$2465</definedName>
    <definedName name="_ftnref12" localSheetId="0">Indice!$A$230</definedName>
    <definedName name="_ftnref121" localSheetId="0">Indice!$A$2526</definedName>
    <definedName name="_ftnref122" localSheetId="0">Indice!$A$2533</definedName>
    <definedName name="_ftnref123" localSheetId="0">Indice!$A$2536</definedName>
    <definedName name="_ftnref124" localSheetId="0">Indice!$A$2551</definedName>
    <definedName name="_ftnref125" localSheetId="0">Indice!$A$2631</definedName>
    <definedName name="_ftnref126" localSheetId="0">Indice!$A$2654</definedName>
    <definedName name="_ftnref127" localSheetId="0">Indice!$A$2715</definedName>
    <definedName name="_ftnref128" localSheetId="0">Indice!$A$2716</definedName>
    <definedName name="_ftnref13" localSheetId="0">Indice!$A$287</definedName>
    <definedName name="_ftnref18" localSheetId="0">Indice!$A$390</definedName>
    <definedName name="_ftnref19" localSheetId="0">Indice!$A$465</definedName>
    <definedName name="_ftnref2" localSheetId="0">Indice!$A$22</definedName>
    <definedName name="_ftnref20" localSheetId="0">Indice!$A$520</definedName>
    <definedName name="_ftnref21" localSheetId="0">Indice!$A$527</definedName>
    <definedName name="_ftnref22" localSheetId="0">Indice!$A$531</definedName>
    <definedName name="_ftnref23" localSheetId="0">Indice!$A$532</definedName>
    <definedName name="_ftnref24" localSheetId="0">Indice!$A$647</definedName>
    <definedName name="_ftnref25" localSheetId="0">Indice!$A$690</definedName>
    <definedName name="_ftnref26" localSheetId="0">Indice!$A$691</definedName>
    <definedName name="_ftnref29" localSheetId="0">Indice!$A$724</definedName>
    <definedName name="_ftnref3" localSheetId="0">Indice!#REF!</definedName>
    <definedName name="_ftnref30" localSheetId="0">Indice!$A$750</definedName>
    <definedName name="_ftnref31" localSheetId="0">Indice!$A$757</definedName>
    <definedName name="_ftnref32" localSheetId="0">Indice!$A$759</definedName>
    <definedName name="_ftnref33" localSheetId="0">Indice!$A$765</definedName>
    <definedName name="_ftnref34" localSheetId="0">Indice!$A$773</definedName>
    <definedName name="_ftnref35" localSheetId="0">Indice!$A$805</definedName>
    <definedName name="_ftnref36" localSheetId="0">Indice!$A$818</definedName>
    <definedName name="_ftnref37" localSheetId="0">Indice!$A$823</definedName>
    <definedName name="_ftnref38" localSheetId="0">Indice!$A$831</definedName>
    <definedName name="_ftnref39" localSheetId="0">Indice!$A$832</definedName>
    <definedName name="_ftnref4" localSheetId="0">Indice!#REF!</definedName>
    <definedName name="_ftnref44" localSheetId="0">Indice!$A$930</definedName>
    <definedName name="_ftnref5" localSheetId="0">Indice!$A$40</definedName>
    <definedName name="_ftnref57" localSheetId="0">Indice!$A$936</definedName>
    <definedName name="_ftnref58" localSheetId="0">Indice!$A$1027</definedName>
    <definedName name="_ftnref59" localSheetId="0">Indice!$A$1061</definedName>
    <definedName name="_ftnref6" localSheetId="0">Indice!$A$89</definedName>
    <definedName name="_ftnref60" localSheetId="0">Indice!$A$1099</definedName>
    <definedName name="_ftnref61" localSheetId="0">Indice!$A$1109</definedName>
    <definedName name="_ftnref62" localSheetId="0">Indice!$A$1123</definedName>
    <definedName name="_ftnref63" localSheetId="0">Indice!$A$1126</definedName>
    <definedName name="_ftnref64" localSheetId="0">Indice!$A$1361</definedName>
    <definedName name="_ftnref65" localSheetId="0">Indice!$A$1364</definedName>
    <definedName name="_ftnref66" localSheetId="0">Indice!$A$1365</definedName>
    <definedName name="_ftnref69" localSheetId="0">Indice!$A$1559</definedName>
    <definedName name="_ftnref7" localSheetId="0">Indice!$A$133</definedName>
    <definedName name="_ftnref70" localSheetId="0">Indice!$A$1562</definedName>
    <definedName name="_ftnref71" localSheetId="0">Indice!$A$1569</definedName>
    <definedName name="_ftnref72" localSheetId="0">Indice!$A$1573</definedName>
    <definedName name="_ftnref73" localSheetId="0">Indice!$A$1576</definedName>
    <definedName name="_ftnref76" localSheetId="0">Indice!$A$1587</definedName>
    <definedName name="_ftnref77" localSheetId="0">Indice!$A$1754</definedName>
    <definedName name="_ftnref78" localSheetId="0">Indice!$A$1758</definedName>
    <definedName name="_ftnref79" localSheetId="0">Indice!$A$1762</definedName>
    <definedName name="_ftnref80" localSheetId="0">Indice!$A$1764</definedName>
    <definedName name="_ftnref81" localSheetId="0">Indice!$A$1766</definedName>
    <definedName name="_ftnref82" localSheetId="0">Indice!$A$1769</definedName>
    <definedName name="_ftnref83" localSheetId="0">Indice!$A$1771</definedName>
    <definedName name="_ftnref84" localSheetId="0">Indice!$A$1774</definedName>
    <definedName name="_ftnref85" localSheetId="0">Indice!$A$1777</definedName>
    <definedName name="_ftnref86" localSheetId="0">Indice!$A$1924</definedName>
    <definedName name="_ftnref89" localSheetId="0">Indice!$A$1929</definedName>
    <definedName name="_ftnref90" localSheetId="0">Indice!$A$1930</definedName>
    <definedName name="_ftnref91" localSheetId="0">Indice!$A$1934</definedName>
    <definedName name="_ftnref92" localSheetId="0">Indice!$A$1936</definedName>
    <definedName name="_ftnref93" localSheetId="0">Indice!$A$1938</definedName>
    <definedName name="_ftnref94" localSheetId="0">Indice!$A$1969</definedName>
    <definedName name="_ftnref95" localSheetId="0">Indice!$A$1979</definedName>
    <definedName name="_ftnref98" localSheetId="0">Indice!$A$2087</definedName>
    <definedName name="_ftnref99" localSheetId="0">Indice!$A$2090</definedName>
    <definedName name="_Hlk93488475" localSheetId="0">Indice!$A$721</definedName>
    <definedName name="_Hlk93567775" localSheetId="0">Indice!$A$2736</definedName>
    <definedName name="_Hlk93650773" localSheetId="0">Indice!$A$133</definedName>
    <definedName name="_Hlk93653434" localSheetId="0">Indice!$A$2225</definedName>
    <definedName name="_Hlk93678261" localSheetId="0">Indice!$A$1845</definedName>
    <definedName name="_Hlk94002949" localSheetId="0">Indice!$A$1423</definedName>
    <definedName name="_Hlk94006120" localSheetId="0">Indice!$A$1090</definedName>
    <definedName name="_Hlk94040098" localSheetId="0">Indice!$A$1505</definedName>
    <definedName name="_Hlk94545029" localSheetId="0">Indice!$A$1580</definedName>
    <definedName name="_Hlk94604388" localSheetId="0">Indice!$A$152</definedName>
    <definedName name="_Hlk94615227" localSheetId="0">Indice!$A$1976</definedName>
    <definedName name="_Hlk94789172" localSheetId="0">Indice!$A$1581</definedName>
    <definedName name="_Hlk94789493" localSheetId="0">Indice!$A$2545</definedName>
    <definedName name="_Hlk94789587" localSheetId="0">Indice!$A$2549</definedName>
    <definedName name="_Hlk94902409" localSheetId="0">Indice!$A$15</definedName>
    <definedName name="_Hlk95213928" localSheetId="0">Indice!$A$2524</definedName>
    <definedName name="_Hlk95278918" localSheetId="0">Indice!$A$695</definedName>
    <definedName name="_Hlk95279250" localSheetId="0">Indice!$A$2227</definedName>
    <definedName name="_Hlk95279508" localSheetId="0">Indice!$A$211</definedName>
    <definedName name="_Hlk95280873" localSheetId="0">Indice!$A$1939</definedName>
    <definedName name="_Hlk95280960" localSheetId="0">Indice!$A$1601</definedName>
    <definedName name="_Hlk95301924" localSheetId="0">Indice!$A$780</definedName>
    <definedName name="_Hlk95321809" localSheetId="0">Indice!$A$2199</definedName>
    <definedName name="_Hlk95341280" localSheetId="0">Indice!$A$2542</definedName>
    <definedName name="_Hlk95426320" localSheetId="0">Indice!$A$178</definedName>
    <definedName name="_Hlk95573366" localSheetId="0">Indice!$A$87</definedName>
    <definedName name="_Hlk95574677" localSheetId="0">Indice!$A$2378</definedName>
    <definedName name="_Hlk95667963" localSheetId="0">Indice!$A$1732</definedName>
    <definedName name="_Hlk95682368" localSheetId="0">Indice!$A$810</definedName>
    <definedName name="_Hlk95835833" localSheetId="0">Indice!$A$110</definedName>
    <definedName name="_Hlk95842517" localSheetId="0">Indice!$A$2318</definedName>
    <definedName name="_Hlk95903289" localSheetId="0">Indice!$A$2464</definedName>
    <definedName name="_Hlk95903732" localSheetId="0">Indice!$A$2217</definedName>
    <definedName name="_Hlk95916662" localSheetId="0">Indice!$A$2837</definedName>
    <definedName name="_Hlk95931981" localSheetId="0">Indice!$A$798</definedName>
    <definedName name="_Hlk95991463" localSheetId="0">Indice!$A$258</definedName>
    <definedName name="_Hlk96030967" localSheetId="0">Indice!$A$2843</definedName>
    <definedName name="_Hlk96096139" localSheetId="0">Indice!#REF!</definedName>
    <definedName name="_Hlk96096278" localSheetId="0">Indice!#REF!</definedName>
    <definedName name="_Hlk96103605" localSheetId="0">Indice!$A$1100</definedName>
    <definedName name="_Hlk96187978" localSheetId="0">Indice!$A$1738</definedName>
    <definedName name="_Hlk96188614" localSheetId="0">Indice!$A$1744</definedName>
    <definedName name="_Hlk96188669" localSheetId="0">Indice!$A$1745</definedName>
    <definedName name="_Hlk96199103" localSheetId="0">Indice!$A$1741</definedName>
    <definedName name="_Hlk96204657" localSheetId="0">Indice!$A$1742</definedName>
    <definedName name="_Hlk96206020" localSheetId="0">Indice!$A$1757</definedName>
    <definedName name="_Hlk96210002" localSheetId="0">Indice!$A$1765</definedName>
    <definedName name="_Hlk96210462" localSheetId="0">Indice!$A$1790</definedName>
    <definedName name="_Hlk96212483" localSheetId="0">Indice!$A$1774</definedName>
    <definedName name="_Hlk96212746" localSheetId="0">Indice!$A$1812</definedName>
    <definedName name="_Hlk96215451" localSheetId="0">Indice!$A$1694</definedName>
    <definedName name="_Hlk96215497" localSheetId="0">Indice!$A$1692</definedName>
    <definedName name="_Hlk96525002" localSheetId="0">Indice!$A$260</definedName>
    <definedName name="_Hlk96627039" localSheetId="0">Indice!$A$1101</definedName>
    <definedName name="_Hlk96699213" localSheetId="0">Indice!$A$327</definedName>
    <definedName name="_Hlk96701227" localSheetId="0">Indice!$A$318</definedName>
    <definedName name="_Hlk96701705" localSheetId="0">Indice!$A$359</definedName>
    <definedName name="_Hlk96701820" localSheetId="0">Indice!$A$376</definedName>
    <definedName name="_Hlk96701867" localSheetId="0">Indice!$A$366</definedName>
    <definedName name="_Hlk96703686" localSheetId="0">Indice!$A$343</definedName>
    <definedName name="_Hlk96706194" localSheetId="0">Indice!$A$777</definedName>
    <definedName name="_Hlk96717902" localSheetId="0">Indice!$A$382</definedName>
    <definedName name="_Hlk96718123" localSheetId="0">Indice!$A$342</definedName>
    <definedName name="_Hlk96721314" localSheetId="0">Indice!$A$394</definedName>
    <definedName name="_Hlk96793027" localSheetId="0">Indice!$A$536</definedName>
    <definedName name="_Hlk96793695" localSheetId="0">Indice!$A$496</definedName>
    <definedName name="_Hlk96945259" localSheetId="0">Indice!#REF!</definedName>
    <definedName name="_Hlk96958807" localSheetId="0">Indice!$A$987</definedName>
    <definedName name="_Hlk96961167" localSheetId="0">Indice!$A$2751</definedName>
    <definedName name="_Hlk96961315" localSheetId="0">Indice!$A$2705</definedName>
    <definedName name="_Hlk96961921" localSheetId="0">Indice!$A$2624</definedName>
    <definedName name="_Hlk96962047" localSheetId="0">Indice!$A$1364</definedName>
    <definedName name="_Hlk96962048" localSheetId="0">Indice!$A$115</definedName>
    <definedName name="_Hlk96962419" localSheetId="0">Indice!$A$655</definedName>
    <definedName name="_Hlk96963019" localSheetId="0">Indice!$A$2120</definedName>
    <definedName name="_Hlk96964228" localSheetId="0">Indice!$A$2156</definedName>
    <definedName name="_Hlk97031165" localSheetId="0">Indice!$A$25</definedName>
    <definedName name="_Toc93680404" localSheetId="0">Indice!$A$970</definedName>
    <definedName name="_Toc94103716" localSheetId="0">Indice!$A$1414</definedName>
    <definedName name="_Toc94103717" localSheetId="0">Indice!$A$1415</definedName>
    <definedName name="_Toc94103718" localSheetId="0">Indice!$A$176</definedName>
    <definedName name="_Toc94718336" localSheetId="0">Indice!$A$132</definedName>
    <definedName name="_Toc95153252" localSheetId="0">Indice!$A$666</definedName>
    <definedName name="_Toc95153253" localSheetId="0">Indice!$A$431</definedName>
    <definedName name="_Toc95153254" localSheetId="0">Indice!$A$497</definedName>
    <definedName name="_Toc95153255" localSheetId="0">Indice!$A$535</definedName>
    <definedName name="_Toc95302848" localSheetId="0">Indice!$A$1840</definedName>
    <definedName name="_Toc95302849" localSheetId="0">Indice!$A$1841</definedName>
    <definedName name="_Toc95302850" localSheetId="0">Indice!$A$1900</definedName>
    <definedName name="_Toc95302851" localSheetId="0">Indice!$A$208</definedName>
    <definedName name="_Toc95317236" localSheetId="0">Indice!$A$14</definedName>
    <definedName name="_Toc95317237" localSheetId="0">Indice!#REF!</definedName>
    <definedName name="_Toc95317238" localSheetId="0">Indice!$A$21</definedName>
    <definedName name="_Toc95317239" localSheetId="0">Indice!#REF!</definedName>
    <definedName name="_Toc95317240" localSheetId="0">Indice!#REF!</definedName>
    <definedName name="_Toc95398656" localSheetId="0">Indice!$A$667</definedName>
    <definedName name="_Toc95398658" localSheetId="0">Indice!$A$774</definedName>
    <definedName name="_Toc95412110" localSheetId="0">Indice!$A$2176</definedName>
    <definedName name="_Toc95412111" localSheetId="0">Indice!$A$2224</definedName>
    <definedName name="_Toc95489085" localSheetId="0">Indice!$A$2299</definedName>
    <definedName name="_Toc95489086" localSheetId="0">Indice!$A$2300</definedName>
    <definedName name="_Toc95489087" localSheetId="0">Indice!$A$2347</definedName>
    <definedName name="_Toc95489088" localSheetId="0">Indice!$A$2382</definedName>
    <definedName name="_Toc95575355" localSheetId="0">Indice!#REF!</definedName>
    <definedName name="_Toc95575356" localSheetId="0">Indice!#REF!</definedName>
    <definedName name="_Toc95575357" localSheetId="0">Indice!$A$71</definedName>
    <definedName name="_Toc95575358" localSheetId="0">Indice!$A$90</definedName>
    <definedName name="_Toc96102885" localSheetId="0">Indice!$A$1500</definedName>
    <definedName name="_Toc96102886" localSheetId="0">Indice!$A$1599</definedName>
    <definedName name="_Toc96102890" localSheetId="0">Indice!$A$2253</definedName>
    <definedName name="_Toc96102898" localSheetId="0">Indice!$A$2438</definedName>
    <definedName name="_Toc96102899" localSheetId="0">Indice!$A$2493</definedName>
    <definedName name="_Toc96102900" localSheetId="0">Indice!$A$2556</definedName>
    <definedName name="_Toc96276157" localSheetId="0">Indice!$A$259</definedName>
    <definedName name="_Toc96276158" localSheetId="0">Indice!$A$317</definedName>
    <definedName name="_Toc96276159" localSheetId="0">Indice!$A$349</definedName>
    <definedName name="_Toc97048082" localSheetId="0">Indice!$A$1626</definedName>
    <definedName name="_Toc97737165" localSheetId="0">Indice!#REF!</definedName>
    <definedName name="_Toc97737171" localSheetId="0">Indice!$A$114</definedName>
    <definedName name="_Toc97737172" localSheetId="0">Indice!$A$131</definedName>
    <definedName name="_Toc97737174" localSheetId="0">Indice!$A$177</definedName>
    <definedName name="_Toc97737176" localSheetId="0">Indice!$A$239</definedName>
    <definedName name="_Toc97737181" localSheetId="0">Indice!$A$402</definedName>
    <definedName name="_Toc97737182" localSheetId="0">Indice!$A$430</definedName>
    <definedName name="_Toc97737184" localSheetId="0">Indice!$A$498</definedName>
    <definedName name="_Toc97737186" localSheetId="0">Indice!$A$566</definedName>
    <definedName name="_Toc97737187" localSheetId="0">Indice!$A$596</definedName>
    <definedName name="_Toc97737188" localSheetId="0">Indice!$A$597</definedName>
    <definedName name="_Toc97737189" localSheetId="0">Indice!$A$631</definedName>
    <definedName name="_Toc97737190" localSheetId="0">Indice!$A$651</definedName>
    <definedName name="_Toc97737191" localSheetId="0">Indice!$A$653</definedName>
    <definedName name="_Toc97737193" localSheetId="0">Indice!$A$668</definedName>
    <definedName name="_Toc97737196" localSheetId="0">Indice!$A$840</definedName>
    <definedName name="_Toc97737197" localSheetId="0">Indice!$A$864</definedName>
    <definedName name="_Toc97737198" localSheetId="0">Indice!$A$865</definedName>
    <definedName name="_Toc97737199" localSheetId="0">Indice!$A$911</definedName>
    <definedName name="_Toc97737200" localSheetId="0">Indice!$A$951</definedName>
    <definedName name="_Toc97737201" localSheetId="0">Indice!$A$955</definedName>
    <definedName name="_Toc97737202" localSheetId="0">Indice!$A$971</definedName>
    <definedName name="_Toc97737203" localSheetId="0">Indice!$A$972</definedName>
    <definedName name="_Toc97737204" localSheetId="0">Indice!$A$1060</definedName>
    <definedName name="_Toc97737205" localSheetId="0">Indice!$A$1141</definedName>
    <definedName name="_Toc97737206" localSheetId="0">Indice!$A$1238</definedName>
    <definedName name="_Toc97737207" localSheetId="0">Indice!$A$1283</definedName>
    <definedName name="_Toc97737208" localSheetId="0">Indice!$A$1284</definedName>
    <definedName name="_Toc97737209" localSheetId="0">Indice!$A$1331</definedName>
    <definedName name="_Toc97737210" localSheetId="0">Indice!$A$1366</definedName>
    <definedName name="_Toc97737211" localSheetId="0">Indice!$A$1394</definedName>
    <definedName name="_Toc97737217" localSheetId="0">Indice!$A$1678</definedName>
    <definedName name="_Toc97737218" localSheetId="0">Indice!$A$1679</definedName>
    <definedName name="_Toc97737219" localSheetId="0">Indice!$A$1729</definedName>
    <definedName name="_Toc97737220" localSheetId="0">Indice!$A$1779</definedName>
    <definedName name="_Toc97737221" localSheetId="0">Indice!$A$1815</definedName>
    <definedName name="_Toc97737226" localSheetId="0">Indice!$A$1984</definedName>
    <definedName name="_Toc97737227" localSheetId="0">Indice!$A$2009</definedName>
    <definedName name="_Toc97737228" localSheetId="0">Indice!$A$2010</definedName>
    <definedName name="_Toc97737229" localSheetId="0">Indice!$A$2061</definedName>
    <definedName name="_Toc97737231" localSheetId="0">Indice!$A$2154</definedName>
    <definedName name="_Toc97737232" localSheetId="0">Indice!$A$2175</definedName>
    <definedName name="_Toc97737236" localSheetId="0">Indice!$A$2279</definedName>
    <definedName name="_Toc97737241" localSheetId="0">Indice!$A$2420</definedName>
    <definedName name="_Toc97737242" localSheetId="0">Indice!$A$2437</definedName>
    <definedName name="_Toc97737246" localSheetId="0">Indice!$A$2593</definedName>
    <definedName name="_Toc97737247" localSheetId="0">Indice!$A$2620</definedName>
    <definedName name="_Toc97737248" localSheetId="0">Indice!$A$2621</definedName>
    <definedName name="_Toc97737249" localSheetId="0">Indice!$A$2687</definedName>
    <definedName name="_Toc97737251" localSheetId="0">Indice!$A$2777</definedName>
    <definedName name="_xlnm.Print_Area" localSheetId="8">'1.MinPA'!$A$1:$E$78</definedName>
    <definedName name="_xlnm.Print_Area" localSheetId="17">'10.MiMS'!$A$1:$E$181</definedName>
    <definedName name="_xlnm.Print_Area" localSheetId="18">'11.Min.Istr.'!$A$1:$E$104</definedName>
    <definedName name="_xlnm.Print_Area" localSheetId="19">'12.MUR'!$A$1:$E$112</definedName>
    <definedName name="_xlnm.Print_Area" localSheetId="20">'13.MLPS'!$A$1:$E$94</definedName>
    <definedName name="_xlnm.Print_Area" localSheetId="21">'14.MinInt.'!$A$1:$E$90</definedName>
    <definedName name="_xlnm.Print_Area" localSheetId="22">'15.MinSud'!$A$1:$E$84</definedName>
    <definedName name="_xlnm.Print_Area" localSheetId="23">'16.MinSalute'!$A$1:$E$111</definedName>
    <definedName name="_xlnm.Print_Area" localSheetId="24">'17.Altre_amministrazioni'!$A$1:$E$107</definedName>
    <definedName name="_xlnm.Print_Area" localSheetId="9">'2.Min.Giustizia'!$A$1:$E$88</definedName>
    <definedName name="_xlnm.Print_Area" localSheetId="10">'3.DTD'!$A$1:$E$110</definedName>
    <definedName name="_xlnm.Print_Area" localSheetId="11">'4.MISE'!$A$1:$E$123</definedName>
    <definedName name="_xlnm.Print_Area" localSheetId="12">'5.MAECI'!$A$1:$E$68</definedName>
    <definedName name="_xlnm.Print_Area" localSheetId="13">'6.MinCultura'!$A$1:$E$104</definedName>
    <definedName name="_xlnm.Print_Area" localSheetId="14">'7.MinTurismo'!$A$1:$E$73</definedName>
    <definedName name="_xlnm.Print_Area" localSheetId="15">'8.MITE'!$A$1:$E$164</definedName>
    <definedName name="_xlnm.Print_Area" localSheetId="16">'9.MIPAFF'!$A$1:$E$88</definedName>
    <definedName name="_xlnm.Print_Area" localSheetId="0">Indice!$A$1:$A$29</definedName>
    <definedName name="_xlnm.Print_Area" localSheetId="1">'Tabella 1'!$A$1:$E$30</definedName>
    <definedName name="_xlnm.Print_Area" localSheetId="2">'Tabella 2'!$A$1:$F$31</definedName>
    <definedName name="_xlnm.Print_Area" localSheetId="3">'Tabella 3'!$A$1:$H$31</definedName>
    <definedName name="_xlnm.Print_Area" localSheetId="4">'Tabella 4'!$A$1:$H$31</definedName>
    <definedName name="_xlnm.Print_Area" localSheetId="5">'Tabella 5'!$A$1:$F$30</definedName>
    <definedName name="_xlnm.Print_Area" localSheetId="6">'Tabella 6'!$A$1:$F$30</definedName>
    <definedName name="_xlnm.Print_Area" localSheetId="7">'Tabella 7'!$A$1:$F$30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1" i="16" l="1"/>
  <c r="E68" i="16"/>
  <c r="E66" i="16"/>
  <c r="E65" i="16"/>
  <c r="E178" i="29" l="1"/>
  <c r="E176" i="29"/>
  <c r="E174" i="29"/>
  <c r="E173" i="29"/>
  <c r="E172" i="29"/>
  <c r="E171" i="29"/>
  <c r="E169" i="29"/>
  <c r="E167" i="29"/>
  <c r="E164" i="29"/>
  <c r="E162" i="29"/>
  <c r="E159" i="29"/>
  <c r="E157" i="29"/>
  <c r="E156" i="29"/>
  <c r="E155" i="29"/>
  <c r="E154" i="29"/>
  <c r="E153" i="29"/>
  <c r="E152" i="29"/>
  <c r="E150" i="29"/>
  <c r="E148" i="29"/>
  <c r="E147" i="29"/>
  <c r="E145" i="29"/>
  <c r="E144" i="29"/>
  <c r="E143" i="29"/>
  <c r="E142" i="29"/>
  <c r="E141" i="29"/>
  <c r="E140" i="29"/>
  <c r="D177" i="29"/>
  <c r="E177" i="29" s="1"/>
  <c r="C177" i="29"/>
  <c r="B177" i="29"/>
  <c r="D175" i="29"/>
  <c r="C175" i="29"/>
  <c r="B175" i="29"/>
  <c r="D170" i="29"/>
  <c r="C170" i="29"/>
  <c r="B170" i="29"/>
  <c r="D168" i="29"/>
  <c r="E168" i="29" s="1"/>
  <c r="C168" i="29"/>
  <c r="B168" i="29"/>
  <c r="D166" i="29"/>
  <c r="C166" i="29"/>
  <c r="B166" i="29"/>
  <c r="B165" i="29" s="1"/>
  <c r="D163" i="29"/>
  <c r="E163" i="29" s="1"/>
  <c r="C163" i="29"/>
  <c r="B163" i="29"/>
  <c r="D161" i="29"/>
  <c r="E161" i="29" s="1"/>
  <c r="C161" i="29"/>
  <c r="B161" i="29"/>
  <c r="D158" i="29"/>
  <c r="C158" i="29"/>
  <c r="E158" i="29" s="1"/>
  <c r="B158" i="29"/>
  <c r="D149" i="29"/>
  <c r="E149" i="29" s="1"/>
  <c r="C149" i="29"/>
  <c r="B149" i="29"/>
  <c r="D146" i="29"/>
  <c r="C146" i="29"/>
  <c r="E146" i="29" s="1"/>
  <c r="B146" i="29"/>
  <c r="D139" i="29"/>
  <c r="C139" i="29"/>
  <c r="B139" i="29"/>
  <c r="D126" i="29"/>
  <c r="D125" i="29"/>
  <c r="D124" i="29"/>
  <c r="D123" i="29"/>
  <c r="D122" i="29"/>
  <c r="C121" i="29"/>
  <c r="B121" i="29"/>
  <c r="B120" i="29" s="1"/>
  <c r="B131" i="29" s="1"/>
  <c r="D111" i="29"/>
  <c r="D110" i="29"/>
  <c r="D109" i="29"/>
  <c r="D108" i="29"/>
  <c r="D106" i="29"/>
  <c r="D105" i="29"/>
  <c r="D102" i="29"/>
  <c r="D101" i="29"/>
  <c r="D100" i="29"/>
  <c r="D99" i="29"/>
  <c r="D98" i="29"/>
  <c r="D97" i="29"/>
  <c r="D96" i="29"/>
  <c r="D95" i="29"/>
  <c r="D93" i="29"/>
  <c r="D91" i="29"/>
  <c r="D88" i="29"/>
  <c r="D86" i="29"/>
  <c r="D85" i="29"/>
  <c r="D84" i="29"/>
  <c r="D83" i="29"/>
  <c r="D81" i="29"/>
  <c r="D80" i="29"/>
  <c r="D78" i="29"/>
  <c r="D77" i="29"/>
  <c r="D76" i="29"/>
  <c r="D75" i="29"/>
  <c r="C104" i="29"/>
  <c r="B104" i="29"/>
  <c r="C103" i="29"/>
  <c r="B103" i="29"/>
  <c r="C94" i="29"/>
  <c r="B94" i="29"/>
  <c r="C92" i="29"/>
  <c r="B92" i="29"/>
  <c r="C90" i="29"/>
  <c r="B90" i="29"/>
  <c r="C87" i="29"/>
  <c r="B87" i="29"/>
  <c r="C82" i="29"/>
  <c r="B82" i="29"/>
  <c r="C79" i="29"/>
  <c r="B79" i="29"/>
  <c r="C74" i="29"/>
  <c r="B74" i="29"/>
  <c r="E166" i="29" l="1"/>
  <c r="E139" i="29"/>
  <c r="B138" i="29"/>
  <c r="E170" i="29"/>
  <c r="E175" i="29"/>
  <c r="D104" i="29"/>
  <c r="B179" i="29"/>
  <c r="C165" i="29"/>
  <c r="C179" i="29" s="1"/>
  <c r="C138" i="29"/>
  <c r="D121" i="29"/>
  <c r="D138" i="29"/>
  <c r="E138" i="29" s="1"/>
  <c r="D165" i="29"/>
  <c r="D79" i="29"/>
  <c r="D87" i="29"/>
  <c r="D103" i="29"/>
  <c r="B73" i="29"/>
  <c r="D74" i="29"/>
  <c r="D90" i="29"/>
  <c r="D94" i="29"/>
  <c r="D82" i="29"/>
  <c r="D92" i="29"/>
  <c r="C120" i="29"/>
  <c r="D120" i="29" s="1"/>
  <c r="B89" i="29"/>
  <c r="C73" i="29"/>
  <c r="C89" i="29"/>
  <c r="E165" i="29" l="1"/>
  <c r="D89" i="29"/>
  <c r="D179" i="29"/>
  <c r="E179" i="29" s="1"/>
  <c r="B72" i="29"/>
  <c r="B113" i="29" s="1"/>
  <c r="D73" i="29"/>
  <c r="C131" i="29"/>
  <c r="D131" i="29" s="1"/>
  <c r="C72" i="29"/>
  <c r="D72" i="29" s="1"/>
  <c r="C113" i="29" l="1"/>
  <c r="D113" i="29" s="1"/>
  <c r="D55" i="28" l="1"/>
  <c r="D54" i="28"/>
  <c r="D53" i="28"/>
  <c r="D52" i="28"/>
  <c r="D51" i="28"/>
  <c r="D50" i="28"/>
  <c r="D49" i="28"/>
  <c r="C48" i="28"/>
  <c r="B48" i="28"/>
  <c r="B47" i="28" s="1"/>
  <c r="B59" i="28" s="1"/>
  <c r="D48" i="28" l="1"/>
  <c r="C47" i="28"/>
  <c r="D47" i="28" s="1"/>
  <c r="C59" i="28" l="1"/>
  <c r="D59" i="28" s="1"/>
  <c r="E102" i="12" l="1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D81" i="12"/>
  <c r="D80" i="12"/>
  <c r="D79" i="12"/>
  <c r="D77" i="12"/>
  <c r="D76" i="12"/>
  <c r="D75" i="12"/>
  <c r="D74" i="12"/>
  <c r="D73" i="12"/>
  <c r="D72" i="12"/>
  <c r="D71" i="12"/>
  <c r="D70" i="12"/>
  <c r="D69" i="12"/>
  <c r="D68" i="12"/>
  <c r="D67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E121" i="15"/>
  <c r="E120" i="15"/>
  <c r="E119" i="15"/>
  <c r="E118" i="15"/>
  <c r="E117" i="15"/>
  <c r="E116" i="15"/>
  <c r="E115" i="15"/>
  <c r="E114" i="15"/>
  <c r="E113" i="15"/>
  <c r="E112" i="15"/>
  <c r="E111" i="15"/>
  <c r="E110" i="15"/>
  <c r="E109" i="15"/>
  <c r="E108" i="15"/>
  <c r="E107" i="15"/>
  <c r="E106" i="15"/>
  <c r="E105" i="15"/>
  <c r="E104" i="15"/>
  <c r="E103" i="15"/>
  <c r="E102" i="15"/>
  <c r="E101" i="15"/>
  <c r="E100" i="15"/>
  <c r="E99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9" i="13"/>
  <c r="D62" i="13"/>
  <c r="D60" i="13"/>
  <c r="D59" i="13"/>
  <c r="D58" i="13"/>
  <c r="D57" i="13"/>
  <c r="D56" i="13"/>
  <c r="D55" i="13"/>
  <c r="D54" i="13"/>
  <c r="D53" i="13"/>
  <c r="D52" i="13"/>
  <c r="D51" i="13"/>
  <c r="D50" i="13"/>
  <c r="D42" i="13"/>
  <c r="D41" i="13"/>
  <c r="D40" i="13"/>
  <c r="D37" i="13"/>
  <c r="D36" i="13"/>
  <c r="D35" i="13"/>
  <c r="D32" i="13"/>
  <c r="D31" i="13"/>
  <c r="D30" i="13"/>
  <c r="D57" i="16" l="1"/>
  <c r="D56" i="16"/>
  <c r="B55" i="16"/>
  <c r="D54" i="16"/>
  <c r="B58" i="16" l="1"/>
  <c r="D53" i="16"/>
  <c r="C58" i="16" l="1"/>
  <c r="D58" i="16" s="1"/>
  <c r="D52" i="16"/>
  <c r="C17" i="12" l="1"/>
  <c r="C14" i="12"/>
  <c r="C4" i="12"/>
  <c r="C3" i="12" s="1"/>
  <c r="C43" i="2" l="1"/>
  <c r="B43" i="2"/>
  <c r="E76" i="2" l="1"/>
</calcChain>
</file>

<file path=xl/sharedStrings.xml><?xml version="1.0" encoding="utf-8"?>
<sst xmlns="http://schemas.openxmlformats.org/spreadsheetml/2006/main" count="2412" uniqueCount="391">
  <si>
    <t>Parte I - Esiti generali della prima verifica</t>
  </si>
  <si>
    <t>1.3 Sintesi dei risultati</t>
  </si>
  <si>
    <r>
      <t>Fonte</t>
    </r>
    <r>
      <rPr>
        <sz val="9"/>
        <color theme="1"/>
        <rFont val="Calibri"/>
        <family val="2"/>
        <scheme val="minor"/>
      </rPr>
      <t>: MEF – Tavole PNRR novembre 2021</t>
    </r>
  </si>
  <si>
    <t>1.4 Elementi di attenzione</t>
  </si>
  <si>
    <t>Missione - Componente / Misure</t>
  </si>
  <si>
    <t>Totale risorse</t>
  </si>
  <si>
    <t>di cui: progetti in essere</t>
  </si>
  <si>
    <t>Totale PNRR</t>
  </si>
  <si>
    <t>M1C1</t>
  </si>
  <si>
    <t>2.1: Portale unico del reclutamento</t>
  </si>
  <si>
    <t>2.2: Task Force digitalizzazione, monitoraggio e performance</t>
  </si>
  <si>
    <t xml:space="preserve">2.3: Competenze: Competenze e capacità amministrativa </t>
  </si>
  <si>
    <t>2.3: Competenze e carriere</t>
  </si>
  <si>
    <t>Totale FoC</t>
  </si>
  <si>
    <t>Totale complessivo</t>
  </si>
  <si>
    <r>
      <t>Nota</t>
    </r>
    <r>
      <rPr>
        <sz val="9"/>
        <color theme="1"/>
        <rFont val="Calibri"/>
        <family val="2"/>
        <scheme val="minor"/>
      </rPr>
      <t xml:space="preserve">: </t>
    </r>
    <r>
      <rPr>
        <sz val="9"/>
        <color rgb="FF202124"/>
        <rFont val="Calibri"/>
        <family val="2"/>
        <scheme val="minor"/>
      </rPr>
      <t>La tabella riporta la dotazione delle diverse misure arrotondata all’unità. I totali potrebbero pertanto non coincidere con la somma dei valori esposti a causa degli arrotondamenti.</t>
    </r>
  </si>
  <si>
    <t>Destinazione territoriale</t>
  </si>
  <si>
    <t xml:space="preserve">di cui: Mezzogiorno </t>
  </si>
  <si>
    <t>Quota Mezzogiorno</t>
  </si>
  <si>
    <t>(a)</t>
  </si>
  <si>
    <t>(b)</t>
  </si>
  <si>
    <t>(c) = b / a</t>
  </si>
  <si>
    <t>Sub-totale risorse con destinazione territoriale</t>
  </si>
  <si>
    <r>
      <t>Nota:</t>
    </r>
    <r>
      <rPr>
        <sz val="9"/>
        <color theme="1"/>
        <rFont val="Calibri"/>
        <family val="2"/>
        <scheme val="minor"/>
      </rPr>
      <t xml:space="preserve"> La tabella riporta la dotazione delle diverse misure arrotondata all’unità. Il calcolo dei totali e della quota Mezzogiorno, per maggiore precisione, è effettuato sui valori in euro o al maggior livello di dettaglio disponibile. </t>
    </r>
    <r>
      <rPr>
        <sz val="9"/>
        <color rgb="FF202124"/>
        <rFont val="Calibri"/>
        <family val="2"/>
        <scheme val="minor"/>
      </rPr>
      <t xml:space="preserve">I totali potrebbero pertanto non coincidere con la somma dei valori esposti a causa degli arrotondamenti. </t>
    </r>
  </si>
  <si>
    <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rilevati presso l’Amministrazione titolare</t>
    </r>
  </si>
  <si>
    <t>Destinazione territoriale / Misure</t>
  </si>
  <si>
    <t>Totale Territorializzabili</t>
  </si>
  <si>
    <t>PNRR Territorializzabili</t>
  </si>
  <si>
    <t>FoC Territorializzabili</t>
  </si>
  <si>
    <t>Totale Territorializzate</t>
  </si>
  <si>
    <t>PNRR Territorializzate</t>
  </si>
  <si>
    <t>FoC Territorializzate</t>
  </si>
  <si>
    <t>Totale Complessivo</t>
  </si>
  <si>
    <t xml:space="preserve"> di cui: risorse con destinazione territoriale </t>
  </si>
  <si>
    <t xml:space="preserve">(c) </t>
  </si>
  <si>
    <t>(d) = b / a</t>
  </si>
  <si>
    <t xml:space="preserve">2. Ministero della Giustizia </t>
  </si>
  <si>
    <t>3.1: Investimento in capitale umano per rafforzare l’Ufficio del Processo e superare le disparità tra tribunali</t>
  </si>
  <si>
    <t>3.2: Rafforzamento dell'Ufficio del processo per la Giustizia amministrativa</t>
  </si>
  <si>
    <t>M2C3</t>
  </si>
  <si>
    <t>1.2 Efficientamento degli edifici giudiziari</t>
  </si>
  <si>
    <t>M5C2</t>
  </si>
  <si>
    <t>Costruzione e Miglioramento padiglioni e spazi strutture penitenziarie per adulti e minori</t>
  </si>
  <si>
    <t>di cui: Mezzogiorno</t>
  </si>
  <si>
    <t>4. Ministero dello Sviluppo Economico</t>
  </si>
  <si>
    <t>5. Ministero degli Affari Esteri e della Cooperazione Internazionale</t>
  </si>
  <si>
    <t>di cui: Territorializzabili</t>
  </si>
  <si>
    <t>di cui: Territorializzate</t>
  </si>
  <si>
    <t>7. Ministero del Turismo</t>
  </si>
  <si>
    <t>Territorializzabili</t>
  </si>
  <si>
    <t>8. Ministero della Transizione Ecologica</t>
  </si>
  <si>
    <t>9. Ministero delle Politiche Agricole Alimentari e Forestali</t>
  </si>
  <si>
    <t xml:space="preserve">12. Ministero dell’Università e della Ricerca </t>
  </si>
  <si>
    <t>13. Ministero del Lavoro e delle Politiche Sociali</t>
  </si>
  <si>
    <t>14. Ministero dell’Interno</t>
  </si>
  <si>
    <t>15. Ministro per il Sud e la Coesione Territoriale</t>
  </si>
  <si>
    <t>17. Altre Amministrazioni</t>
  </si>
  <si>
    <t>1. Ministero per la Pubblica Amministrazione</t>
  </si>
  <si>
    <t>3. Ministro per l'Innovazione Tecnologica e la Transizione Digitale</t>
  </si>
  <si>
    <t>16. Ministero della Salute</t>
  </si>
  <si>
    <t>Tabella 1 – Misure PNRR e FoC per Amministrazione titolare (milioni di euro)</t>
  </si>
  <si>
    <t>Tabella 2 – Classificazione delle risorse PNRR e FoC per categoria di misura (milioni di euro e quote percentuali)</t>
  </si>
  <si>
    <t>Tabella 3 - Valutazione della quota Mezzogiorno per le misure PNRR con destinazione territoriale al 31 gennaio 2022 (milioni di euro e quote percentuali)</t>
  </si>
  <si>
    <t>Tabella 4 - Valutazione della quota Mezzogiorno per le misure PNRR e FoC con destinazione territoriale al 31 gennaio 2022 (milioni di euro e quote percentuali)</t>
  </si>
  <si>
    <t>Tabella 6 - Valutazione della quota Mezzogiorno delle misure PNRR e FoC con destinazione territoriale per stato di attivazione e Amministrazione di riferimento al 31 gennaio 2022 (milioni di euro e quote percentuali)</t>
  </si>
  <si>
    <t>Tabella 7 – Risorse relative a misure PNRR e FoC con destinazione territoriale per grado di solidità della valutazione della quota Mezzogiorno al 31 gennaio 2022 (milioni di euro)</t>
  </si>
  <si>
    <t>Azioni di sistema</t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</si>
  <si>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</si>
  <si>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rPr>
        <b/>
        <sz val="9"/>
        <color theme="1"/>
        <rFont val="Calibri"/>
        <family val="2"/>
        <scheme val="minor"/>
      </rPr>
      <t>Fonti</t>
    </r>
    <r>
      <rPr>
        <sz val="9"/>
        <color theme="1"/>
        <rFont val="Calibri"/>
        <family val="2"/>
        <scheme val="minor"/>
      </rPr>
      <t>: MEF – Tavole PNRR novembre 2021; e elaborazione DPCoe-NUVAP su dati rilevati presso l’Amministrazione titolare</t>
    </r>
  </si>
  <si>
    <r>
      <rPr>
        <b/>
        <sz val="9"/>
        <color rgb="FF000000"/>
        <rFont val="Calibri"/>
        <family val="2"/>
      </rPr>
      <t>Nota</t>
    </r>
    <r>
      <rPr>
        <sz val="9"/>
        <color rgb="FF000000"/>
        <rFont val="Calibri"/>
        <family val="2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4.</t>
    </r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</si>
  <si>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rilevati presso l’Amministrazione titolare</t>
    </r>
  </si>
  <si>
    <t>Amministrazione</t>
  </si>
  <si>
    <t>(a) = b + d</t>
  </si>
  <si>
    <t>(c)</t>
  </si>
  <si>
    <t>(d)</t>
  </si>
  <si>
    <t>Min. PA</t>
  </si>
  <si>
    <t>Min. Giustizia</t>
  </si>
  <si>
    <t>Min. Transizione Digitale</t>
  </si>
  <si>
    <t>Min. Sviluppo Economico</t>
  </si>
  <si>
    <t>Min. Esteri</t>
  </si>
  <si>
    <t>Min. Cultura</t>
  </si>
  <si>
    <t>Min. Turismo</t>
  </si>
  <si>
    <t>Min. Transizione Ecologica</t>
  </si>
  <si>
    <t>Min. Agricoltura</t>
  </si>
  <si>
    <t>Min. Infrastrutture M.S.</t>
  </si>
  <si>
    <t>Min. Istruzione</t>
  </si>
  <si>
    <t>Min. Università Ricerca</t>
  </si>
  <si>
    <t>Min. Lavoro P.S.</t>
  </si>
  <si>
    <t>Min. Interno</t>
  </si>
  <si>
    <t>Min. Sud</t>
  </si>
  <si>
    <t>Min. Salute</t>
  </si>
  <si>
    <t>Min. Economia</t>
  </si>
  <si>
    <t>PCM DARA</t>
  </si>
  <si>
    <t>PCM DPC</t>
  </si>
  <si>
    <t>PCM DPGSCU</t>
  </si>
  <si>
    <t>PCM DPO</t>
  </si>
  <si>
    <t>PCM DS</t>
  </si>
  <si>
    <t>PCM Uff. Terremoti</t>
  </si>
  <si>
    <t>Risorse con destinazione territoriale</t>
  </si>
  <si>
    <t>Totale</t>
  </si>
  <si>
    <t>Di cui: Territorializzabili</t>
  </si>
  <si>
    <t>Di cui: Territorializzate</t>
  </si>
  <si>
    <t>(a) = b + e</t>
  </si>
  <si>
    <t>(b) = c + d</t>
  </si>
  <si>
    <t>(e)</t>
  </si>
  <si>
    <t>Territorializzate</t>
  </si>
  <si>
    <t>Amministrazioni</t>
  </si>
  <si>
    <t>Risorse totali con destinazione territoriale</t>
  </si>
  <si>
    <t xml:space="preserve"> di cui: Mezzogiorno</t>
  </si>
  <si>
    <t>Quota Mezzogiorno 
(%)</t>
  </si>
  <si>
    <t>Mezzogiorno</t>
  </si>
  <si>
    <t>(c) = a + b</t>
  </si>
  <si>
    <t>(e) = d / c</t>
  </si>
  <si>
    <t>(f)</t>
  </si>
  <si>
    <t>(g) = f / a</t>
  </si>
  <si>
    <t>Di cui: misure attivate</t>
  </si>
  <si>
    <t>Misure attivate su risorse totali (%)</t>
  </si>
  <si>
    <t>Di cui: misure non attivate</t>
  </si>
  <si>
    <t>Misure non attivate su risorse totali (%)</t>
  </si>
  <si>
    <t>(e) = d / a</t>
  </si>
  <si>
    <t>Totale risorse Mezzogiorno</t>
  </si>
  <si>
    <t>di cui: Stima</t>
  </si>
  <si>
    <t>di cui: Riparto</t>
  </si>
  <si>
    <t>di cui: Proiezione</t>
  </si>
  <si>
    <t>di cui: Progetti identificati</t>
  </si>
  <si>
    <t>(a) = b+c+d+e</t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</si>
  <si>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>: MEF - Tavole PNRR novembre 2021</t>
    </r>
  </si>
  <si>
    <r>
      <rPr>
        <b/>
        <sz val="9"/>
        <color rgb="FF000000"/>
        <rFont val="Calibri"/>
        <family val="2"/>
      </rPr>
      <t>Nota</t>
    </r>
    <r>
      <rPr>
        <sz val="9"/>
        <color rgb="FF000000"/>
        <rFont val="Calibri"/>
        <family val="2"/>
      </rPr>
      <t>: La tabella riporta la dotazione delle diverse misure arrotondata all’unità. I totali potrebbero pertanto non coincidere con la somma dei valori esposti a causa degli arrotondamenti</t>
    </r>
  </si>
  <si>
    <r>
      <t xml:space="preserve">Tabella 3 – Valutazione della quota Mezzogiorno per le misure PNRR con destinazione territoriale al 31 gennaio 2022 </t>
    </r>
    <r>
      <rPr>
        <sz val="11"/>
        <rFont val="Calibri"/>
        <family val="2"/>
      </rPr>
      <t>(milioni di euro e quote percentuali)</t>
    </r>
  </si>
  <si>
    <r>
      <t>Tabella 1 - Misure PNRR e FoC per Amministrazione titolare</t>
    </r>
    <r>
      <rPr>
        <sz val="11"/>
        <color rgb="FF000000"/>
        <rFont val="Calibri"/>
        <family val="2"/>
      </rPr>
      <t xml:space="preserve"> (milioni di euro)</t>
    </r>
  </si>
  <si>
    <r>
      <t xml:space="preserve">Tabella 4 – Valutazione della quota Mezzogiorno per le misure PNRR e FoC con destinazione territoriale al 31 gennaio 2022 </t>
    </r>
    <r>
      <rPr>
        <sz val="11"/>
        <rFont val="Calibri"/>
        <family val="2"/>
        <scheme val="minor"/>
      </rPr>
      <t>(milioni di euro e quote percentuali)</t>
    </r>
  </si>
  <si>
    <r>
      <t>Tabella 6 - Valutazione della quota Mezzogiorno per le misure PNRR e FoC con destinazione territoriale per stato di attivazione e Amministrazione di riferimento al 31 gennaio 2022</t>
    </r>
    <r>
      <rPr>
        <sz val="11"/>
        <rFont val="Calibri"/>
        <family val="2"/>
      </rPr>
      <t xml:space="preserve"> (milioni di euro e quote percentuali)</t>
    </r>
  </si>
  <si>
    <r>
      <t xml:space="preserve">Tabella 7 – Risorse relative a misure PNRR e FoC con destinazione territoriale per grado di solidità della valutazione della quota Mezzogiorno al 31 gennaio 2022 </t>
    </r>
    <r>
      <rPr>
        <sz val="11"/>
        <rFont val="Calibri"/>
        <family val="2"/>
      </rPr>
      <t>(milioni di euro)</t>
    </r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</si>
  <si>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al 31/01/2022 rilevati presso l’Amministrazione titolare</t>
    </r>
  </si>
  <si>
    <r>
      <rPr>
        <b/>
        <sz val="9"/>
        <color theme="1"/>
        <rFont val="Calibri"/>
        <family val="2"/>
        <scheme val="minor"/>
      </rPr>
      <t>Nota</t>
    </r>
    <r>
      <rPr>
        <sz val="9"/>
        <color theme="1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4.</t>
    </r>
  </si>
  <si>
    <r>
      <rPr>
        <b/>
        <sz val="9"/>
        <color theme="1"/>
        <rFont val="Calibri"/>
        <family val="2"/>
        <scheme val="minor"/>
      </rPr>
      <t>Fonte</t>
    </r>
    <r>
      <rPr>
        <sz val="9"/>
        <color theme="1"/>
        <rFont val="Calibri"/>
        <family val="2"/>
        <scheme val="minor"/>
      </rPr>
      <t>: MEF – Tavole PNRR novembre 2021; e elaborazione DPCoe-NUVAP su dati rilevati presso l’Amministrazione titolare</t>
    </r>
  </si>
  <si>
    <t>6. Ministero della Cultura</t>
  </si>
  <si>
    <t>10. Ministero delle Infrastrutture e Mobilità Sostenibile</t>
  </si>
  <si>
    <t>11. Ministero dell'Istruzione</t>
  </si>
  <si>
    <r>
      <t xml:space="preserve">di cui: progetti in essere
</t>
    </r>
    <r>
      <rPr>
        <sz val="11"/>
        <color rgb="FF000000"/>
        <rFont val="Calibri"/>
        <family val="2"/>
      </rPr>
      <t>(Mln€)</t>
    </r>
  </si>
  <si>
    <t>M1C3</t>
  </si>
  <si>
    <t>1.1:Strategia digitale e piattaforme per il patrimonio culturale</t>
  </si>
  <si>
    <t>1.2: Rimozione delle barriere fisiche e cognitive in musei, biblioteche e archivi per consentire un più ampio accesso e partecipazione alla cultura</t>
  </si>
  <si>
    <t>1.3: Migliorare l'efficienza energetica di cinema,  teatri e  musei</t>
  </si>
  <si>
    <t>2.1: Attrattività dei borghi</t>
  </si>
  <si>
    <t>2.2: Tutela e valorizzazione dell'architettura e del paesaggio rurale</t>
  </si>
  <si>
    <t xml:space="preserve">2.3: Programmi per valorizzare l'identità di luoghi: parchi e giardini storici </t>
  </si>
  <si>
    <t>2.4: Sicurezza sismica nei luoghi di culto, restauro del patrimonio culturale del Fondo Edifici di Culto (FEC) e siti di ricovero per le opere d’arte (Recovery Art)</t>
  </si>
  <si>
    <t>3.2: Sviluppo industria cinematografica (Progetto Cinecittà)</t>
  </si>
  <si>
    <t>3.3: Capacity building per gli operatori della cultura per gestire la transizione digitale e verde</t>
  </si>
  <si>
    <t>Piano di investimenti strategici sui siti del patrimonio culturale, edifici e aree naturali</t>
  </si>
  <si>
    <t xml:space="preserve">Destinazione territoriale </t>
  </si>
  <si>
    <t>Sub-totale con destinazione territoriale</t>
  </si>
  <si>
    <t>1.1: Infrastrutture digitali</t>
  </si>
  <si>
    <t>1.2: Abilitazione e facilitazione migrazione al Cloud</t>
  </si>
  <si>
    <t>1.2: Supporto alla trasformazione delle PA locali</t>
  </si>
  <si>
    <t>1.3: Dati e interoperabilità</t>
  </si>
  <si>
    <t>1.4: Servizi digitali e cittadinanza digitale</t>
  </si>
  <si>
    <t xml:space="preserve">1.5: Cybersecurity </t>
  </si>
  <si>
    <t>1.6: Digitalizzazione delle grandi amministrazioni centrali</t>
  </si>
  <si>
    <t>1.7: Competenze digitali di base</t>
  </si>
  <si>
    <t>M1C2</t>
  </si>
  <si>
    <t>3. Reti ultraveloci (banda ultra-larga e 5G)</t>
  </si>
  <si>
    <t>4. Tecnologie satellitari ed economia spaziale</t>
  </si>
  <si>
    <t>4. Tecnologie satellitari ed economia spaziale*</t>
  </si>
  <si>
    <r>
      <t>Tabella 5 – Riepilogo della quota Mezzogiorno per le misure a titolarità del Ministero della Giustizia,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</si>
  <si>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t>Totale Mezzogiorno</t>
  </si>
  <si>
    <t xml:space="preserve"> Sub-totale con destinazione territoriale</t>
  </si>
  <si>
    <t xml:space="preserve"> di cui: Territorializzabili</t>
  </si>
  <si>
    <t xml:space="preserve"> di cui: Territorializzate</t>
  </si>
  <si>
    <t xml:space="preserve"> Azioni di sistema</t>
  </si>
  <si>
    <t>Totale risorse al netto delle azioni di sistema</t>
  </si>
  <si>
    <t>Risorse Mezzogiorno</t>
  </si>
  <si>
    <t xml:space="preserve">5.1 Politiche industriali di filiera e internazionalizzazione </t>
  </si>
  <si>
    <t>Totale FOC</t>
  </si>
  <si>
    <t>1: Transizione 4.0</t>
  </si>
  <si>
    <t>5: Politiche industriali di filiera e internazionalizzazione</t>
  </si>
  <si>
    <t>6.1 Investimento Sistema della Proprietà Industriale</t>
  </si>
  <si>
    <t>M2C2</t>
  </si>
  <si>
    <t>5.1: Rinnovabili e batterie</t>
  </si>
  <si>
    <t>5.4: Supporto a start-up e venture capital attivi nella transizione ecologica</t>
  </si>
  <si>
    <t>M4C2</t>
  </si>
  <si>
    <t>2.1 IPCEI</t>
  </si>
  <si>
    <t>2.2 Partenariati - Horizon Europe</t>
  </si>
  <si>
    <t>2.3 Potenziamento ed estensione tematica e territoriale dei centri di trasferimento tecnologico per segmenti di industria</t>
  </si>
  <si>
    <t>3.2 Finanziamento di start-up</t>
  </si>
  <si>
    <t>M5C1</t>
  </si>
  <si>
    <t>1.2 Creazione di impresa femminili</t>
  </si>
  <si>
    <t>Accordi per l'Innovazione</t>
  </si>
  <si>
    <t>5.2: Politiche industriali di filiera e internazionalizzazione</t>
  </si>
  <si>
    <r>
      <t xml:space="preserve">Tabella 2 – Valutazione della quota Mezzogiorno su risorse PNRR, FoC e sul totale al 31 gennaio 2022 </t>
    </r>
    <r>
      <rPr>
        <sz val="11"/>
        <color theme="1"/>
        <rFont val="Calibri"/>
        <family val="2"/>
        <scheme val="minor"/>
      </rPr>
      <t>(milioni di euro e quote percentuali)</t>
    </r>
  </si>
  <si>
    <r>
      <rPr>
        <b/>
        <sz val="11"/>
        <color theme="1"/>
        <rFont val="Calibri"/>
        <family val="2"/>
        <scheme val="minor"/>
      </rPr>
      <t>Tabella 3 – Valutazione della quota Mezzogiorno per le misure PNRR e FoC con destinazione territoriale e attivate al 31 gennaio 2022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</si>
  <si>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4 – Valutazione della quota Mezzogiorno per le misure PNRR e FoC con destinazione territoriale e non ancora attivate, al 31 gennaio 2022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</si>
  <si>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t>Tabella 5 – Riepilogo della quota Mezzogiorno per le misure a titolarità del Ministro per la Pubblica Amministrazione,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</si>
  <si>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1 – Misure PNRR e FoC a titolarità del Ministero della Giustizia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</si>
  <si>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1 – Misure PNRR e FoC a titolarità del Ministro per lo Sviluppo Economico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</si>
  <si>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Ministro per lo Sviluppo Economico,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</si>
  <si>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>Tabella 1 – Misure PNRR e FoC a titolarità del Ministero degli Affari Esteri e della Cooperazione Internazionale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</si>
  <si>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Ministero degli Affari Esteri e della Cooperazione Internazionale,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</si>
  <si>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>Tabella 1 – Misure PNRR e FoC a titolarità del Ministero della Cultura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</si>
  <si>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Ministero della Cultura,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</si>
  <si>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4.</t>
    </r>
  </si>
  <si>
    <t>FoC Territorializzabile</t>
  </si>
  <si>
    <r>
      <t>Tabella 1 – Misure PNRR e FoC a titolarità del Ministero del Turismo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</si>
  <si>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Ministero del Turismo,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</si>
  <si>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t>4.1 Hub del Turismo Digitale</t>
  </si>
  <si>
    <t>4.2 Fondi integrati per la competitività delle imprese turistiche</t>
  </si>
  <si>
    <t>4.3 Caput Mundi. Next Generation EU per grandi eventi turistici</t>
  </si>
  <si>
    <t>4.4: Rinnovo flotte bus e treni verdi</t>
  </si>
  <si>
    <t>M2C4</t>
  </si>
  <si>
    <t>2.2 Interventi per la resilienza, la valorizzazione del territorio e l'efficienza energetica dei Comuni</t>
  </si>
  <si>
    <t>2.1: Investimenti in progetti di rigenerazione urbana, volti a ridurre situazioni di emarginazione e degrado sociale</t>
  </si>
  <si>
    <t>2.2 Piani Urbani Integrati</t>
  </si>
  <si>
    <t>M2C1</t>
  </si>
  <si>
    <t>1.1 Realizzazione nuovi impianti di gestione rifiuti e ammodernamento di impianti esistenti</t>
  </si>
  <si>
    <t>1.2 Progetti “faro” di economia circolare</t>
  </si>
  <si>
    <t>3.1 Isole verdi</t>
  </si>
  <si>
    <t>3.3 Cultura e consapevolezza su temi e sfide ambientali</t>
  </si>
  <si>
    <t>1.1 Sviluppo agro-voltaico</t>
  </si>
  <si>
    <t>1.2 Promozione rinnovabili per le comunità energetiche e l'auto-consumo</t>
  </si>
  <si>
    <t>1.3 Promozione impianti innovativi (incluso off-shore)</t>
  </si>
  <si>
    <t>1.4 Sviluppo bio-metano</t>
  </si>
  <si>
    <t>2.1 Rafforzamento smart grid</t>
  </si>
  <si>
    <t>2.2 Interventi su resilienza climatica reti</t>
  </si>
  <si>
    <t xml:space="preserve">3.1 Produzione in aree industriali dismesse </t>
  </si>
  <si>
    <t>3.2 Utilizzo dell'idrogeno in settori hard-to-abate</t>
  </si>
  <si>
    <t>3.5 Ricerca e sviluppo sull'idrogeno</t>
  </si>
  <si>
    <t>4.3 Sviluppo infrastrutture di ricarica elettrica</t>
  </si>
  <si>
    <t>5.2 Idrogeno</t>
  </si>
  <si>
    <t>2.1 Ecobonus e Sismabonus fino al 110% per l'efficienza energetica e la sicurezza degli edifici</t>
  </si>
  <si>
    <t>3.1 Sviluppo di sistemi di teleriscaldamento</t>
  </si>
  <si>
    <t>1.1 Realizzazione di un sistema avanzato ed integrato di monitoraggio e previsione</t>
  </si>
  <si>
    <t>2.1  Misure per la gestione del rischio di alluvione e per la riduzione del rischio idrogeologico</t>
  </si>
  <si>
    <t>3.1 Tutela e valorizzazione del verde urbano ed extraurbano</t>
  </si>
  <si>
    <t>3.2 Digitalizzazione dei parchi nazionali</t>
  </si>
  <si>
    <t>3.3 Rinaturazione dell’area del Po</t>
  </si>
  <si>
    <t>3.4 Bonifica dei siti orfani</t>
  </si>
  <si>
    <t>3.5 Ripristino e tutela dei fondali e degli habitat marini</t>
  </si>
  <si>
    <t>4.4 Investimenti in fognatura e depurazione</t>
  </si>
  <si>
    <t>M3C2</t>
  </si>
  <si>
    <t>1.1 Interventi per la sostenibilità ambientale dei porti (Green Ports)</t>
  </si>
  <si>
    <r>
      <t xml:space="preserve">Tabella 1 – Misure PNRR e FoC a titolarità del Ministero della Transizione Ecologica </t>
    </r>
    <r>
      <rPr>
        <sz val="11"/>
        <color theme="1"/>
        <rFont val="Calibri"/>
        <family val="2"/>
        <scheme val="minor"/>
      </rPr>
      <t>(milioni di euro)</t>
    </r>
  </si>
  <si>
    <r>
      <t>Tabella 5 – Riepilogo della quota Mezzogiorno per le misure a titolarità del Ministero della Transizione Ecologica,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</si>
  <si>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t>2.1 Sviluppo logistica per i settori agroalimentare, pesca e acquacoltura, silvicoltura, floricoltura e vivaismo</t>
  </si>
  <si>
    <t>2.2 Parco Agrisolare</t>
  </si>
  <si>
    <t>2.3 Innovazione e meccanizzazione nel settore agricolo ed alimentare</t>
  </si>
  <si>
    <t>4.3: Investimenti nella resilienza dell'agro-sistema irriguo per un migliore gestione delle risorse idriche</t>
  </si>
  <si>
    <t>Contratti di filiera e distrettuali per i settori agroalimentare, pesca e acquacoltura, silvicoltura, floricoltura e vivaismo</t>
  </si>
  <si>
    <r>
      <t>Tabella 1 – Misure PNRR e FoC a titolarità del Ministero delle Politiche Agricole Alimetari e Forestali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</si>
  <si>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Ministero delle Politiche Agricole Alimentari e Forestali,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</si>
  <si>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>Tabella 1 – Misure PNRR e FoC a titolarità del Ministero dell'Istruzione</t>
    </r>
    <r>
      <rPr>
        <sz val="11"/>
        <color theme="1"/>
        <rFont val="Calibri"/>
        <family val="2"/>
        <scheme val="minor"/>
      </rPr>
      <t xml:space="preserve"> (milioni di euro)</t>
    </r>
  </si>
  <si>
    <r>
      <t>Tabella 5 – Riepilogo della quota Mezzogiorno per le misure a titolarità del Ministero dell'Istruzione,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</si>
  <si>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t>1.1 Piano di sostituzione di edifici scolastici e di riqualificazione energetica</t>
  </si>
  <si>
    <t>M4C1</t>
  </si>
  <si>
    <t>1.1 Piano asili nido e scuole dell'infanzia e servizi di educazione e cura per la prima infanzia</t>
  </si>
  <si>
    <t>1.2 Piano per l'estensione del tempo pieno e mense</t>
  </si>
  <si>
    <t>1.3 Potenziamento infrastrutture per lo sport a scuola</t>
  </si>
  <si>
    <t>1.4 Intervento straordinario finalizzato alla riduzione dei divari territoriali nei cicli I e II della scuola secondaria di secondo grado</t>
  </si>
  <si>
    <t>1.5 Sviluppo del sistema di formazione professionale terziaria (ITS)</t>
  </si>
  <si>
    <t>2.1: Didattica digitale integrata e formazione sulla transizione digitale del personale scolastico</t>
  </si>
  <si>
    <t>3.1 Nuove competenze e nuovi linguaggi</t>
  </si>
  <si>
    <t xml:space="preserve">3.2 Scuola 4.0: scuole innovative,  nuove aule didattiche e laboratori </t>
  </si>
  <si>
    <t>3.3 Piano di messa in sicurezza e riqualificazione dell'edilizia scolastica</t>
  </si>
  <si>
    <t>2.2 Scuola di Alta Formazione e formazione obbligatoria per dirigenti scolastici, docenti e personale tecnico-amministrativo</t>
  </si>
  <si>
    <t xml:space="preserve">Sub-totale risorse con destinazione territoriale </t>
  </si>
  <si>
    <t>Sub-totale territorializzabili e territorializzate</t>
  </si>
  <si>
    <t>1.6 Orientamento attivo nella transizione scuola - università</t>
  </si>
  <si>
    <t>1.7 Alloggi per gli studenti e riforma della legislazione sugli alloggi per gli studenti (RIFORMA)</t>
  </si>
  <si>
    <t>1.7 Borse di studio per l'accesso all'università</t>
  </si>
  <si>
    <t>3.4 Didattica e competenze universitarie avanzate</t>
  </si>
  <si>
    <t>4.1 Estensione del numero di dottorati di ricerca e dottorati innovativi per la Pubblica Amministrazione e il patrimonio culturale</t>
  </si>
  <si>
    <t>1.1 Fondo per il Programma Nazionale della Ricerca (PNR) e Progetti di Ricerca di Rilevante Interesse Nazionale (PRIN)</t>
  </si>
  <si>
    <t>1.2 Finanziamento di progetti presentati da giovani ricercatori</t>
  </si>
  <si>
    <t>1.3 Partenariati estesi a Università, centri di ricerca, imprese e finanziamento progetti di ricerca</t>
  </si>
  <si>
    <t xml:space="preserve">1.5 Creazione e rafforzamento di "ecosistemi dell'innovazione per la sostenibilità", costruendo "leader territoriali di R&amp;S" </t>
  </si>
  <si>
    <t>3.1 Fondo per la realizzazione di un sistema integrato di infrastrutture di ricerca e innovazione</t>
  </si>
  <si>
    <t>3.3 Introduzione di dottorati innovativi che rispondono ai fabbisogni di innovazione delle imprese e promuovono l'assunzione dei ricercatori da parte delle imprese</t>
  </si>
  <si>
    <t>Iniziative di ricerca per tecnologie e percorsi innovativi in ambito sanitario e assistenziale</t>
  </si>
  <si>
    <t>1.4 Potenziamento strutture di ricerca e creazione di "campioni nazionali" di R&amp;S su alcune Key enabling technologies</t>
  </si>
  <si>
    <t>M6C2</t>
  </si>
  <si>
    <t>1.1 (Riforma) Politiche attive del lavoro e formazione</t>
  </si>
  <si>
    <t>1.1 Potenziamento dei Centri per l’Impiego</t>
  </si>
  <si>
    <t>1.4 Sistema duale</t>
  </si>
  <si>
    <t>1.1: Sostegno alle persone vulnerabili e prevenzione</t>
  </si>
  <si>
    <t>1.2: Percorsi di autonomia per persone con disabilità</t>
  </si>
  <si>
    <t>1.3:  Housing Temporaneo e Stazioni di posta</t>
  </si>
  <si>
    <r>
      <t>Tabella 5 – Riepilogo della quota Mezzogiorno per le misure a titolarità del Ministero del lavoro e delle politiche sociali,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</si>
  <si>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>Tabella 1 – Misure PNRR e FoC a titolarità del Ministero del Lavoro e delle Politiche Sociali</t>
    </r>
    <r>
      <rPr>
        <sz val="11"/>
        <color theme="1"/>
        <rFont val="Calibri"/>
        <family val="2"/>
        <scheme val="minor"/>
      </rPr>
      <t xml:space="preserve"> (milioni di euro)</t>
    </r>
  </si>
  <si>
    <r>
      <rPr>
        <b/>
        <sz val="9"/>
        <color theme="1"/>
        <rFont val="Calibri"/>
        <family val="2"/>
      </rPr>
      <t>Fonte</t>
    </r>
    <r>
      <rPr>
        <sz val="9"/>
        <color theme="1"/>
        <rFont val="Calibri"/>
        <family val="2"/>
      </rPr>
      <t xml:space="preserve">: Elaborazione </t>
    </r>
    <r>
      <rPr>
        <sz val="9"/>
        <color rgb="FF202124"/>
        <rFont val="Calibri"/>
        <family val="2"/>
      </rPr>
      <t>DPCoe</t>
    </r>
    <r>
      <rPr>
        <sz val="9"/>
        <color theme="1"/>
        <rFont val="Calibri"/>
        <family val="2"/>
      </rPr>
      <t>-NUVAP su dati al 31/01/2022 rilevati presso l’Amministrazione titolare</t>
    </r>
  </si>
  <si>
    <t>M5C3</t>
  </si>
  <si>
    <t>1. Strategia nazionale per le aree interne</t>
  </si>
  <si>
    <t>2. Valorizzazione dei beni confiscati alle mafie</t>
  </si>
  <si>
    <t>3. Interventi socio-educativi strutturati per combattere la povertà educativa nel Mezzogiorno a sostegno del Terzo Settore</t>
  </si>
  <si>
    <t xml:space="preserve">Ecosistemi per l’innovazione al Sud in contesti urbani marginalizzati </t>
  </si>
  <si>
    <r>
      <t>Tabella 5 – Riepilogo della quota Mezzogiorno per le misure a titolarità del Ministro per il Sud e la Coesione Territoriale,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</si>
  <si>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>Tabella 1 – Misure PNRR e FoC a titolarità del Ministro per il Sud e la Coesione Territoriale</t>
    </r>
    <r>
      <rPr>
        <sz val="11"/>
        <color theme="1"/>
        <rFont val="Calibri"/>
        <family val="2"/>
        <scheme val="minor"/>
      </rPr>
      <t xml:space="preserve"> (milioni di euro)</t>
    </r>
  </si>
  <si>
    <t>M6C1</t>
  </si>
  <si>
    <t>1.1 Case della Comunità e presa in carico della persona</t>
  </si>
  <si>
    <t>1.2. Casa come primo luogo di cura e telemedicina</t>
  </si>
  <si>
    <t>1.3. Rafforzamento dell'assistenza sanitaria intermedia e delle sue strutture (Ospedali di Comunità).</t>
  </si>
  <si>
    <t>1.1 Ammodernamento del parco tecnologico e digitale ospedaliero</t>
  </si>
  <si>
    <t>1.2. Verso un ospedale sicuro e sostenibile</t>
  </si>
  <si>
    <t>1.3. Rafforzamento dell'infrastruttura tecnologica e degli strumenti per la raccolta, l’elaborazione, l’analisi dei dati e la simulazione</t>
  </si>
  <si>
    <t>2.1. Valorizzazione e potenziamento della ricerca biomedica del SSN</t>
  </si>
  <si>
    <t>2.2 Sviluppo delle competenze tecniche-professionali, digitali e manageriali del personale del sistema sanitario</t>
  </si>
  <si>
    <t>Salute, ambiente, biodiversità e clima</t>
  </si>
  <si>
    <t>Verso un ospedale sicuro e sostenibile</t>
  </si>
  <si>
    <t>Ecosistema innovativo della salute</t>
  </si>
  <si>
    <t>MEF</t>
  </si>
  <si>
    <t>2. Innovazione e tecnologia della Microelettronica</t>
  </si>
  <si>
    <t>PCM-DARA</t>
  </si>
  <si>
    <t>3.2 Green communities</t>
  </si>
  <si>
    <t>PCM-DPC</t>
  </si>
  <si>
    <t>PCM-DPGSCU</t>
  </si>
  <si>
    <t>2.1 Servizio civile universale</t>
  </si>
  <si>
    <t>PCM-DPO</t>
  </si>
  <si>
    <t>PCM-DS</t>
  </si>
  <si>
    <t>3.1 Sport e inclusione sociale</t>
  </si>
  <si>
    <t>PCM-Uff. CS terremoti 2016</t>
  </si>
  <si>
    <t>Interventi per le aree del terremoto del 2009 e 2016</t>
  </si>
  <si>
    <t>M1C1- 2. Innovazione e tecnologia della Microelettronica</t>
  </si>
  <si>
    <t>M2C1 - 3.2 Green communities</t>
  </si>
  <si>
    <t>M2C4 - 2.1  Misure per la gestione del rischio di alluvione e per la riduzione del rischio idrogeologico</t>
  </si>
  <si>
    <t>M5C1 - 2.1 Servizio civile universale</t>
  </si>
  <si>
    <t>M5C1 - 1.3 Sistema di certificazione della parità di genere</t>
  </si>
  <si>
    <t>M5C2 - 3.1 Sport e inclusione sociale</t>
  </si>
  <si>
    <t>M5C3 - Interventi per le aree del terremoto del 2009 e 2016</t>
  </si>
  <si>
    <t>M1C2 - 2. Innovazione e tecnologia della Microelettronica</t>
  </si>
  <si>
    <t>Piano Nazionale di Ripresa e Resilienza - Prima relazione istruttoria sul rispetto del vincolo di destinazione alle regioni del Mezzogiorno di almeno il 40 per cento delle risorse allocabili territorialmente (9 marzo 2022)</t>
  </si>
  <si>
    <t>Parte II - Esiti della verifica per amministrazione titolare</t>
  </si>
  <si>
    <t>3.3: Sperimentazione dell'idrogeno per il trasporto stradale</t>
  </si>
  <si>
    <t>3.4: Sperimentazione dell'idrogeno per il trasporto ferroviario</t>
  </si>
  <si>
    <t>4.1: Rafforzamento mobilità ciclistica</t>
  </si>
  <si>
    <t>4.2: Sviluppo trasporto rapido di massa</t>
  </si>
  <si>
    <t>5.3: Bus elettrici (filiera industriale)</t>
  </si>
  <si>
    <t>4.1: Investimenti in infrastrutture idriche primarie per la sicurezza dell'approvvigionamento idrico</t>
  </si>
  <si>
    <t>4.2: Riduzione delle perdite nelle reti di distribuzione dell'acqua, compresa la digitalizzazione e il monitoraggio delle reti</t>
  </si>
  <si>
    <t>M3C1</t>
  </si>
  <si>
    <t>1.1 Collegamenti ferroviari ad Alta Velocità verso il Sud</t>
  </si>
  <si>
    <t>1.2: Linee ad alta velocità nel Nord che collegano</t>
  </si>
  <si>
    <t>1.3:  Connessioni diagonali</t>
  </si>
  <si>
    <t>1.4 Sviluppo del sistema europeo di gestione del trasporto ferroviario (ERTMS)</t>
  </si>
  <si>
    <t>1.5 Rafforzamento dei nodi ferroviari metropolitani e dei collegamenti nazionali chiave</t>
  </si>
  <si>
    <t>1.6 Potenziamento delle linee regionali</t>
  </si>
  <si>
    <t>1.7 Potenziamento, elettrificazione e aumento della resilienza delle ferrovie nel Sud</t>
  </si>
  <si>
    <t>1.8 Miglioramento delle stazioni ferroviarie nel Sud</t>
  </si>
  <si>
    <t>2.1 Digitalizzazione della catena logistica</t>
  </si>
  <si>
    <t xml:space="preserve">2.2: Innovazione digitale dei sistemi aeroportuali </t>
  </si>
  <si>
    <t>2.3: Programma innovativo della qualità dell’abitare</t>
  </si>
  <si>
    <t>4.  Interventi per le Zone Economiche Speciali (ZES)</t>
  </si>
  <si>
    <t>Sicuro, verde e sociale: riqualificazione edilizia residenziale pubblica</t>
  </si>
  <si>
    <t>Rinnovo del materiale rotabile e infrastrutture per il trasporto ferroviario delle merci</t>
  </si>
  <si>
    <t>Strade sicure - Implementazione di un sistema di monitoraggio dinamico per il controllo da remoto di ponti, viadotti e tunne (ANAS)</t>
  </si>
  <si>
    <t xml:space="preserve">Strade sicure - Implementazione di un sistema di monitoraggio dinamico per il controllo da remoto di ponti, viadotti e tunnel (A24-A25) </t>
  </si>
  <si>
    <r>
      <t>Tabella 5 – Riepilogo della quota Mezzogiorno per le misure a titolarità del Ministero delle Infrastrutture e Mobilità Sostenibili, al 31 gennaio 2022</t>
    </r>
    <r>
      <rPr>
        <sz val="11"/>
        <color rgb="FF000000"/>
        <rFont val="Calibri"/>
        <family val="2"/>
      </rPr>
      <t xml:space="preserve"> (milioni di euro e quote percentuali)</t>
    </r>
  </si>
  <si>
    <r>
      <t xml:space="preserve">Tabella 1 – Misure PNRR e FoC a titolarità del Ministero delle Infrastrutture e Mobilità Sostenibili </t>
    </r>
    <r>
      <rPr>
        <sz val="11"/>
        <color theme="1"/>
        <rFont val="Calibri"/>
        <family val="2"/>
        <scheme val="minor"/>
      </rPr>
      <t>(milioni di euro)</t>
    </r>
  </si>
  <si>
    <r>
      <t>Tabella 1 – Misure PNRR e FoC a titolarità del Ministro per la Pubblica Amministrazione</t>
    </r>
    <r>
      <rPr>
        <sz val="11"/>
        <color theme="1"/>
        <rFont val="Calibri"/>
        <family val="2"/>
        <scheme val="minor"/>
      </rPr>
      <t xml:space="preserve"> (milioni di euro)</t>
    </r>
  </si>
  <si>
    <t>Tabella 5 - Risorse relative a misure PNRR e FoC con destinazione territoriale per stato di attivazione e Amministrazione di riferimento, al 31 gennaio 2022 (milioni di euro quote percentuali)</t>
  </si>
  <si>
    <t>1.3: Migliorare l'efficienza energetica di cinema, teatri e  musei</t>
  </si>
  <si>
    <r>
      <rPr>
        <b/>
        <sz val="9"/>
        <color rgb="FF000000"/>
        <rFont val="Calibri"/>
        <family val="2"/>
      </rPr>
      <t>Nota</t>
    </r>
    <r>
      <rPr>
        <sz val="9"/>
        <color rgb="FF000000"/>
        <rFont val="Calibri"/>
        <family val="2"/>
      </rPr>
      <t xml:space="preserve"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</t>
    </r>
    <r>
      <rPr>
        <sz val="9"/>
        <color rgb="FFFF0000"/>
        <rFont val="Calibri"/>
        <family val="2"/>
      </rPr>
      <t>3.</t>
    </r>
  </si>
  <si>
    <r>
      <rPr>
        <b/>
        <sz val="9"/>
        <color rgb="FF000000"/>
        <rFont val="Calibri"/>
        <family val="2"/>
      </rPr>
      <t>Nota</t>
    </r>
    <r>
      <rPr>
        <sz val="9"/>
        <color rgb="FF000000"/>
        <rFont val="Calibri"/>
        <family val="2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</t>
    </r>
    <r>
      <rPr>
        <sz val="9"/>
        <color rgb="FFFF0000"/>
        <rFont val="Calibri"/>
        <family val="2"/>
      </rPr>
      <t xml:space="preserve"> 3.</t>
    </r>
  </si>
  <si>
    <r>
      <rPr>
        <b/>
        <sz val="9"/>
        <color rgb="FF000000"/>
        <rFont val="Calibri"/>
        <family val="2"/>
        <scheme val="minor"/>
      </rPr>
      <t>Nota</t>
    </r>
    <r>
      <rPr>
        <sz val="9"/>
        <color rgb="FF000000"/>
        <rFont val="Calibri"/>
        <family val="2"/>
        <scheme val="minor"/>
      </rPr>
      <t xml:space="preserve"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</t>
    </r>
    <r>
      <rPr>
        <sz val="9"/>
        <color rgb="FFFF0000"/>
        <rFont val="Calibri"/>
        <family val="2"/>
        <scheme val="minor"/>
      </rPr>
      <t>4.</t>
    </r>
  </si>
  <si>
    <r>
      <rPr>
        <b/>
        <sz val="11"/>
        <color theme="1"/>
        <rFont val="Calibri"/>
        <family val="2"/>
        <scheme val="minor"/>
      </rPr>
      <t>Tabella 4 – Valutazione della quota Mezzogiorno per le misure PNRR e FoC con destinazione territoriale e non ancora attivate, al 31 gennaio 2022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</si>
  <si>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3 – Valutazione della quota Mezzogiorno per le misure PNRR e FoC con destinazione territoriale e attivate al 31 gennaio 2022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</si>
  <si>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4.</t>
    </r>
  </si>
  <si>
    <r>
      <t>Tabella 1 – Misure PNRR e FoC a titolarità del Ministro per l’Innovazione Tecnologica e la Transizione Digitale</t>
    </r>
    <r>
      <rPr>
        <sz val="11"/>
        <rFont val="Calibri"/>
        <family val="2"/>
        <scheme val="minor"/>
      </rPr>
      <t xml:space="preserve"> (milioni di euro)</t>
    </r>
  </si>
  <si>
    <r>
      <t>Nota</t>
    </r>
    <r>
      <rPr>
        <sz val="9"/>
        <rFont val="Calibri"/>
        <family val="2"/>
        <scheme val="minor"/>
      </rPr>
      <t>: La tabella riporta la dotazione delle diverse misure arrotondata all’unità. I totali potrebbero pertanto non coincidere con la somma dei valori esposti a causa degli arrotondamenti.</t>
    </r>
  </si>
  <si>
    <r>
      <t>Fonte</t>
    </r>
    <r>
      <rPr>
        <sz val="9"/>
        <rFont val="Calibri"/>
        <family val="2"/>
        <scheme val="minor"/>
      </rPr>
      <t>: MEF – Tavole PNRR novembre 2021</t>
    </r>
  </si>
  <si>
    <r>
      <t xml:space="preserve">Tabella 2 – Valutazione della quota Mezzogiorno su risorse PNRR, FoC e sul totale al 31 gennaio 2022 </t>
    </r>
    <r>
      <rPr>
        <sz val="11"/>
        <rFont val="Calibri"/>
        <family val="2"/>
        <scheme val="minor"/>
      </rPr>
      <t>(milioni di euro e quote percentuali)</t>
    </r>
  </si>
  <si>
    <r>
      <t>Nota:</t>
    </r>
    <r>
      <rPr>
        <sz val="9"/>
        <rFont val="Calibri"/>
        <family val="2"/>
        <scheme val="minor"/>
      </rPr>
      <t xml:space="preserve">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arrotondamenti. </t>
    </r>
  </si>
  <si>
    <r>
      <t>Fonte</t>
    </r>
    <r>
      <rPr>
        <sz val="9"/>
        <rFont val="Calibri"/>
        <family val="2"/>
        <scheme val="minor"/>
      </rPr>
      <t>: Elaborazione DPCoe-NUVAP su dati rilevati presso l’Amministrazione titolare</t>
    </r>
  </si>
  <si>
    <r>
      <rPr>
        <b/>
        <sz val="11"/>
        <rFont val="Calibri"/>
        <family val="2"/>
        <scheme val="minor"/>
      </rPr>
      <t>Tabella 3 – Valutazione della quota Mezzogiorno per le misure PNRR e FoC con destinazione territoriale e attivate al 31 gennaio 2022</t>
    </r>
    <r>
      <rPr>
        <sz val="11"/>
        <rFont val="Calibri"/>
        <family val="2"/>
        <scheme val="minor"/>
      </rPr>
      <t xml:space="preserve"> (milioni di euro e quote percentuali)</t>
    </r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</si>
  <si>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Elaborazione DPCoe-NUVAP su dati rilevati presso l’Amministrazione titolare</t>
    </r>
  </si>
  <si>
    <r>
      <rPr>
        <b/>
        <sz val="11"/>
        <rFont val="Calibri"/>
        <family val="2"/>
        <scheme val="minor"/>
      </rPr>
      <t>Tabella 4 – Valutazione della quota Mezzogiorno per le misure PNRR e FoC con destinazione territoriale e non ancora attivate, al 31 gennaio 2022</t>
    </r>
    <r>
      <rPr>
        <sz val="11"/>
        <rFont val="Calibri"/>
        <family val="2"/>
        <scheme val="minor"/>
      </rPr>
      <t xml:space="preserve"> (milioni di euro e quote percentuali)</t>
    </r>
  </si>
  <si>
    <r>
      <rPr>
        <b/>
        <sz val="9"/>
        <rFont val="Calibri"/>
        <family val="2"/>
      </rPr>
      <t>Nota</t>
    </r>
    <r>
      <rPr>
        <sz val="9"/>
        <rFont val="Calibri"/>
        <family val="2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4.</t>
    </r>
  </si>
  <si>
    <r>
      <t>Tabella 5 – Riepilogo della quota Mezzogiorno per le misure a titolarità del Ministro per l’Innovazione Tecnologica e la Transizione Digitale, al 31 gennaio 2022</t>
    </r>
    <r>
      <rPr>
        <sz val="11"/>
        <rFont val="Calibri"/>
        <family val="2"/>
      </rPr>
      <t xml:space="preserve"> (milioni di euro e quote percentuali)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</si>
  <si>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La tabella riporta la dotazione delle diverse misure arrotondata. Il calcolo dei totali e della quota Mezzogiorno, per maggiore precisione, è effettuato sui valori in euro o al maggior livello di dettaglio disponibile. I totali potrebbero pertanto non coincidere con la somma dei valori esposti a causa degli arrotondamenti</t>
    </r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</si>
  <si>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MEF – Tavole PNRR novembre 2021; e elaborazione DPCoe-NUVAP su dati rilevati presso l’Amministrazione titolare</t>
    </r>
  </si>
  <si>
    <r>
      <t xml:space="preserve">Tabella 2 - Classificazione delle </t>
    </r>
    <r>
      <rPr>
        <b/>
        <sz val="11"/>
        <rFont val="Calibri"/>
        <family val="2"/>
      </rPr>
      <t>risorse</t>
    </r>
    <r>
      <rPr>
        <b/>
        <sz val="11"/>
        <rFont val="Calibri"/>
        <family val="2"/>
        <charset val="1"/>
      </rPr>
      <t xml:space="preserve"> PNRR e FoC </t>
    </r>
    <r>
      <rPr>
        <b/>
        <sz val="11"/>
        <rFont val="Calibri"/>
        <family val="2"/>
      </rPr>
      <t>per categoria di misura</t>
    </r>
    <r>
      <rPr>
        <b/>
        <sz val="11"/>
        <rFont val="Calibri"/>
        <family val="2"/>
        <charset val="1"/>
      </rPr>
      <t xml:space="preserve"> </t>
    </r>
    <r>
      <rPr>
        <sz val="11"/>
        <rFont val="Calibri"/>
        <family val="2"/>
      </rPr>
      <t xml:space="preserve">(milioni di euro) </t>
    </r>
  </si>
  <si>
    <r>
      <t>Tabella 5 - Risorse relative a misure PNRR e FoC con destinazione territoriale per stato di attivazione e Amministrazione di riferimento, al 31 gennaio 2022</t>
    </r>
    <r>
      <rPr>
        <sz val="11"/>
        <rFont val="Calibri"/>
        <family val="2"/>
      </rPr>
      <t xml:space="preserve"> (milioni di euro e quote percentuali)</t>
    </r>
  </si>
  <si>
    <r>
      <t>Nota:</t>
    </r>
    <r>
      <rPr>
        <sz val="9"/>
        <rFont val="Calibri"/>
        <family val="2"/>
      </rPr>
      <t xml:space="preserve">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arrotondamenti. </t>
    </r>
  </si>
  <si>
    <r>
      <t>Fonte</t>
    </r>
    <r>
      <rPr>
        <sz val="9"/>
        <color theme="1"/>
        <rFont val="Calibri"/>
        <family val="2"/>
        <scheme val="minor"/>
      </rPr>
      <t xml:space="preserve">: Elaborazione </t>
    </r>
    <r>
      <rPr>
        <sz val="9"/>
        <color rgb="FF202124"/>
        <rFont val="Calibri"/>
        <family val="2"/>
        <scheme val="minor"/>
      </rPr>
      <t>DPCoe</t>
    </r>
    <r>
      <rPr>
        <sz val="9"/>
        <color theme="1"/>
        <rFont val="Calibri"/>
        <family val="2"/>
        <scheme val="minor"/>
      </rPr>
      <t>-NUVAP su dati rilevati presso l’Amministrazione titolare.</t>
    </r>
  </si>
  <si>
    <r>
      <rPr>
        <b/>
        <sz val="9"/>
        <rFont val="Calibri"/>
        <family val="2"/>
        <scheme val="minor"/>
      </rPr>
      <t>Nota</t>
    </r>
    <r>
      <rPr>
        <sz val="9"/>
        <rFont val="Calibri"/>
        <family val="2"/>
        <scheme val="minor"/>
      </rPr>
      <t>: 1) La tabella riporta la dotazione delle diverse misure arrotondata all’unità. Il calcolo dei totali e della quota Mezzogiorno, per maggiore precisione, è effettuato sui valori in euro o al maggior livello di dettaglio disponibile. I totali potrebbero pertanto non coincidere con la somma dei valori esposti a causa degli arrotondamenti; 2) La tabella può comprendere porzioni di misure che possono essere riportate con diversa destinazione territoriale in diverse righe della tabella e/o con diverso stato di attivazione nella tabella 3.</t>
    </r>
  </si>
  <si>
    <r>
      <t>Tabella 1 – Misure PNRR e FoC a titolarità del Ministero dell'Università e della Ricerca</t>
    </r>
    <r>
      <rPr>
        <sz val="11"/>
        <rFont val="Calibri"/>
        <family val="2"/>
        <scheme val="minor"/>
      </rPr>
      <t xml:space="preserve"> (milioni di euro)</t>
    </r>
  </si>
  <si>
    <r>
      <t>Tabella 5 – Riepilogo della quota Mezzogiorno per le misure di cui è titolare il Ministero dell'Università e della Ricerca, al 31 gennaio 2022</t>
    </r>
    <r>
      <rPr>
        <sz val="11"/>
        <rFont val="Calibri"/>
        <family val="2"/>
      </rPr>
      <t xml:space="preserve"> (milioni di euro e quote percentuali)</t>
    </r>
  </si>
  <si>
    <r>
      <t>Tabella 5 – Riepilogo della quota Mezzogiorno per le misure di cui è titolare il Ministero della Salute, al 31 gennaio 2022</t>
    </r>
    <r>
      <rPr>
        <sz val="11"/>
        <rFont val="Calibri"/>
        <family val="2"/>
      </rPr>
      <t xml:space="preserve"> (milioni di euro e quote percentuali)</t>
    </r>
  </si>
  <si>
    <r>
      <t>Tabella 1 – Misure PNRR e FoC a titolarità del Ministero della Salute</t>
    </r>
    <r>
      <rPr>
        <sz val="11"/>
        <rFont val="Calibri"/>
        <family val="2"/>
        <scheme val="minor"/>
      </rPr>
      <t xml:space="preserve"> (milioni di euro)</t>
    </r>
  </si>
  <si>
    <r>
      <t xml:space="preserve">Tabella 1 – Misure PNRR e FoC a titolarità di altre amministrazioni </t>
    </r>
    <r>
      <rPr>
        <sz val="11"/>
        <rFont val="Calibri"/>
        <family val="2"/>
        <scheme val="minor"/>
      </rPr>
      <t>(milioni di euro)</t>
    </r>
  </si>
  <si>
    <r>
      <t>Tabella 5 – Riepilogo della quota Mezzogiorno per le misure a titolarità di altre amministrazioni, al 31 gennaio 2022</t>
    </r>
    <r>
      <rPr>
        <sz val="11"/>
        <rFont val="Calibri"/>
        <family val="2"/>
      </rPr>
      <t xml:space="preserve"> (milioni di euro e quote percentuali)</t>
    </r>
  </si>
  <si>
    <r>
      <rPr>
        <b/>
        <sz val="9"/>
        <rFont val="Calibri"/>
        <family val="2"/>
        <scheme val="minor"/>
      </rPr>
      <t>Fonti</t>
    </r>
    <r>
      <rPr>
        <sz val="9"/>
        <rFont val="Calibri"/>
        <family val="2"/>
        <scheme val="minor"/>
      </rPr>
      <t>: MEF – Tavole PNRR novembre 2021; e elaborazione DPCoe-NUVAP su dati rilevati presso l’Amministrazione titolare</t>
    </r>
  </si>
  <si>
    <r>
      <rPr>
        <b/>
        <sz val="9"/>
        <rFont val="Calibri"/>
        <family val="2"/>
        <scheme val="minor"/>
      </rPr>
      <t>Fonte</t>
    </r>
    <r>
      <rPr>
        <sz val="9"/>
        <rFont val="Calibri"/>
        <family val="2"/>
        <scheme val="minor"/>
      </rPr>
      <t>: Elaborazione DPCoe-NUVAP su dati su dati rilevati presso l’Amministrazione titolare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</si>
</sst>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-* #,##0.00\ _€_-;\-* #,##0.00\ _€_-;_-* &quot;-&quot;??\ _€_-;_-@_-"/>
    <numFmt numFmtId="165" formatCode="_-* #,##0_-;\-* #,##0_-;_-* \-??_-;_-@_-"/>
    <numFmt numFmtId="166" formatCode="_-* #,##0\ _€_-;\-* #,##0\ _€_-;_-* &quot;-&quot;??\ _€_-;_-@_-"/>
    <numFmt numFmtId="167" formatCode="#,##0;\-0;;@"/>
    <numFmt numFmtId="168" formatCode="0.0%;\-0.0%;;@"/>
    <numFmt numFmtId="169" formatCode="_-* #,##0_-;\-* #,##0_-;_-* \-??_-;_-@"/>
    <numFmt numFmtId="170" formatCode="0.0\_x000a_%;\-0.0%;;@"/>
    <numFmt numFmtId="171" formatCode="0.0%"/>
    <numFmt numFmtId="172" formatCode="0.0_ ;\-0.0\ "/>
    <numFmt numFmtId="173" formatCode="0.0"/>
    <numFmt numFmtId="174" formatCode="#,##0.0;\-0.0;;@"/>
    <numFmt numFmtId="175" formatCode="#,##0.00;\-0.00;;@"/>
    <numFmt numFmtId="176" formatCode="#,##0_ ;\-#,##0\ "/>
    <numFmt numFmtId="177" formatCode="#,##0.0_ ;\-#,##0.0\ "/>
    <numFmt numFmtId="178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0212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b/>
      <sz val="9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4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9"/>
      <color theme="1"/>
      <name val="Calibri"/>
      <family val="2"/>
    </font>
    <font>
      <sz val="9"/>
      <color rgb="FF202124"/>
      <name val="Calibri"/>
      <family val="2"/>
    </font>
    <font>
      <sz val="9"/>
      <name val="Calibri"/>
      <family val="2"/>
    </font>
    <font>
      <sz val="11"/>
      <name val="Arial"/>
      <family val="2"/>
      <charset val="1"/>
    </font>
    <font>
      <sz val="9"/>
      <color rgb="FFFF0000"/>
      <name val="Calibri"/>
      <family val="2"/>
      <scheme val="minor"/>
    </font>
    <font>
      <sz val="9"/>
      <color rgb="FFFF0000"/>
      <name val="Calibri"/>
      <family val="2"/>
    </font>
    <font>
      <u/>
      <sz val="11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Calibri"/>
      <family val="2"/>
    </font>
    <font>
      <b/>
      <sz val="1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E7E6E6"/>
      </patternFill>
    </fill>
    <fill>
      <patternFill patternType="solid">
        <fgColor rgb="FFE7E6E6"/>
        <bgColor rgb="FFF2F2F2"/>
      </patternFill>
    </fill>
    <fill>
      <patternFill patternType="solid">
        <fgColor rgb="FF80808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14" fillId="0" borderId="0" applyBorder="0" applyAlignment="0" applyProtection="0"/>
    <xf numFmtId="9" fontId="3" fillId="0" borderId="0" applyFont="0" applyFill="0" applyBorder="0" applyAlignment="0" applyProtection="0"/>
    <xf numFmtId="0" fontId="19" fillId="0" borderId="0"/>
    <xf numFmtId="0" fontId="10" fillId="0" borderId="0" applyBorder="0" applyProtection="0"/>
    <xf numFmtId="0" fontId="10" fillId="0" borderId="0" applyBorder="0" applyProtection="0">
      <alignment horizontal="left"/>
    </xf>
    <xf numFmtId="0" fontId="10" fillId="0" borderId="0" applyBorder="0" applyProtection="0"/>
    <xf numFmtId="0" fontId="20" fillId="0" borderId="0" applyBorder="0" applyProtection="0">
      <alignment horizontal="left"/>
    </xf>
    <xf numFmtId="0" fontId="20" fillId="0" borderId="0" applyBorder="0" applyProtection="0"/>
    <xf numFmtId="0" fontId="28" fillId="0" borderId="0" applyNumberFormat="0" applyFill="0" applyBorder="0" applyAlignment="0" applyProtection="0"/>
  </cellStyleXfs>
  <cellXfs count="82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indent="1"/>
    </xf>
    <xf numFmtId="0" fontId="2" fillId="0" borderId="6" xfId="0" applyFont="1" applyBorder="1" applyAlignment="1"/>
    <xf numFmtId="167" fontId="9" fillId="3" borderId="1" xfId="1" applyNumberFormat="1" applyFont="1" applyFill="1" applyBorder="1" applyAlignment="1">
      <alignment horizontal="center" vertical="center"/>
    </xf>
    <xf numFmtId="167" fontId="9" fillId="3" borderId="1" xfId="1" applyNumberFormat="1" applyFont="1" applyFill="1" applyBorder="1" applyAlignment="1">
      <alignment vertical="center"/>
    </xf>
    <xf numFmtId="167" fontId="3" fillId="0" borderId="1" xfId="3" applyNumberFormat="1" applyFont="1" applyBorder="1" applyAlignment="1">
      <alignment horizontal="center"/>
    </xf>
    <xf numFmtId="167" fontId="3" fillId="0" borderId="9" xfId="3" applyNumberFormat="1" applyFont="1" applyBorder="1" applyAlignment="1">
      <alignment horizontal="center"/>
    </xf>
    <xf numFmtId="167" fontId="3" fillId="0" borderId="11" xfId="3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3" applyFont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16" fillId="4" borderId="7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vertical="center"/>
    </xf>
    <xf numFmtId="167" fontId="9" fillId="3" borderId="1" xfId="3" applyNumberFormat="1" applyFont="1" applyFill="1" applyBorder="1" applyAlignment="1">
      <alignment horizontal="center" vertical="center"/>
    </xf>
    <xf numFmtId="167" fontId="9" fillId="5" borderId="1" xfId="2" applyNumberFormat="1" applyFont="1" applyFill="1" applyBorder="1" applyAlignment="1">
      <alignment horizontal="center" vertical="center"/>
    </xf>
    <xf numFmtId="168" fontId="9" fillId="5" borderId="1" xfId="2" applyNumberFormat="1" applyFont="1" applyFill="1" applyBorder="1" applyAlignment="1">
      <alignment horizontal="center" vertical="center"/>
    </xf>
    <xf numFmtId="0" fontId="9" fillId="3" borderId="8" xfId="3" applyFont="1" applyFill="1" applyBorder="1" applyAlignment="1">
      <alignment horizontal="left" vertical="center"/>
    </xf>
    <xf numFmtId="167" fontId="9" fillId="3" borderId="8" xfId="3" applyNumberFormat="1" applyFont="1" applyFill="1" applyBorder="1" applyAlignment="1">
      <alignment horizontal="center" vertical="center"/>
    </xf>
    <xf numFmtId="169" fontId="3" fillId="0" borderId="2" xfId="3" applyNumberFormat="1" applyFont="1" applyFill="1" applyBorder="1" applyAlignment="1">
      <alignment horizontal="left" vertical="center" wrapText="1" indent="1"/>
    </xf>
    <xf numFmtId="167" fontId="3" fillId="0" borderId="2" xfId="3" applyNumberFormat="1" applyFont="1" applyBorder="1" applyAlignment="1">
      <alignment horizontal="center" vertical="center"/>
    </xf>
    <xf numFmtId="169" fontId="3" fillId="0" borderId="3" xfId="3" applyNumberFormat="1" applyFont="1" applyFill="1" applyBorder="1" applyAlignment="1">
      <alignment horizontal="left" vertical="center" wrapText="1" indent="1"/>
    </xf>
    <xf numFmtId="167" fontId="3" fillId="0" borderId="3" xfId="3" applyNumberFormat="1" applyFont="1" applyFill="1" applyBorder="1" applyAlignment="1">
      <alignment horizontal="center" vertical="center"/>
    </xf>
    <xf numFmtId="170" fontId="3" fillId="0" borderId="3" xfId="2" applyNumberFormat="1" applyFont="1" applyFill="1" applyBorder="1" applyAlignment="1">
      <alignment horizontal="center" vertical="center"/>
    </xf>
    <xf numFmtId="167" fontId="3" fillId="0" borderId="4" xfId="3" applyNumberFormat="1" applyFont="1" applyBorder="1" applyAlignment="1">
      <alignment horizontal="center" vertical="center"/>
    </xf>
    <xf numFmtId="167" fontId="9" fillId="5" borderId="4" xfId="2" applyNumberFormat="1" applyFont="1" applyFill="1" applyBorder="1" applyAlignment="1">
      <alignment horizontal="center" vertical="center"/>
    </xf>
    <xf numFmtId="170" fontId="3" fillId="5" borderId="4" xfId="2" applyNumberFormat="1" applyFont="1" applyFill="1" applyBorder="1" applyAlignment="1">
      <alignment horizontal="center" vertical="center"/>
    </xf>
    <xf numFmtId="170" fontId="9" fillId="5" borderId="1" xfId="2" applyNumberFormat="1" applyFont="1" applyFill="1" applyBorder="1" applyAlignment="1">
      <alignment horizontal="center" vertical="center"/>
    </xf>
    <xf numFmtId="167" fontId="3" fillId="0" borderId="3" xfId="3" applyNumberFormat="1" applyFont="1" applyBorder="1" applyAlignment="1">
      <alignment horizontal="center" vertical="center"/>
    </xf>
    <xf numFmtId="170" fontId="3" fillId="0" borderId="3" xfId="2" applyNumberFormat="1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9" fillId="3" borderId="10" xfId="3" applyFont="1" applyFill="1" applyBorder="1" applyAlignment="1">
      <alignment horizontal="left" vertical="center"/>
    </xf>
    <xf numFmtId="167" fontId="9" fillId="3" borderId="1" xfId="5" applyNumberFormat="1" applyFont="1" applyFill="1" applyBorder="1" applyAlignment="1">
      <alignment horizontal="center" vertical="center"/>
    </xf>
    <xf numFmtId="168" fontId="17" fillId="3" borderId="1" xfId="6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left" vertical="center" indent="1"/>
    </xf>
    <xf numFmtId="167" fontId="9" fillId="3" borderId="1" xfId="5" applyNumberFormat="1" applyFont="1" applyFill="1" applyBorder="1" applyAlignment="1">
      <alignment vertical="center"/>
    </xf>
    <xf numFmtId="0" fontId="9" fillId="3" borderId="1" xfId="3" applyFont="1" applyFill="1" applyBorder="1" applyAlignment="1">
      <alignment horizontal="left" vertical="center"/>
    </xf>
    <xf numFmtId="167" fontId="1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indent="2"/>
    </xf>
    <xf numFmtId="167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indent="2"/>
    </xf>
    <xf numFmtId="167" fontId="3" fillId="0" borderId="9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center" vertical="center"/>
    </xf>
    <xf numFmtId="167" fontId="0" fillId="0" borderId="3" xfId="0" applyNumberFormat="1" applyFont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/>
    <xf numFmtId="0" fontId="11" fillId="0" borderId="1" xfId="0" applyFont="1" applyBorder="1" applyAlignment="1">
      <alignment horizontal="left"/>
    </xf>
    <xf numFmtId="0" fontId="9" fillId="3" borderId="10" xfId="3" applyFont="1" applyFill="1" applyBorder="1" applyAlignment="1">
      <alignment horizontal="left" indent="1"/>
    </xf>
    <xf numFmtId="0" fontId="9" fillId="3" borderId="1" xfId="3" applyFont="1" applyFill="1" applyBorder="1" applyAlignment="1">
      <alignment horizontal="left"/>
    </xf>
    <xf numFmtId="0" fontId="9" fillId="3" borderId="1" xfId="4" applyFont="1" applyFill="1" applyBorder="1" applyAlignment="1"/>
    <xf numFmtId="0" fontId="9" fillId="0" borderId="1" xfId="4" applyFont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9" fillId="3" borderId="1" xfId="4" applyFont="1" applyFill="1" applyBorder="1" applyAlignment="1">
      <alignment horizontal="left"/>
    </xf>
    <xf numFmtId="0" fontId="20" fillId="0" borderId="0" xfId="8" applyFont="1"/>
    <xf numFmtId="0" fontId="19" fillId="0" borderId="0" xfId="8"/>
    <xf numFmtId="0" fontId="21" fillId="0" borderId="0" xfId="8" applyFont="1" applyBorder="1"/>
    <xf numFmtId="10" fontId="19" fillId="0" borderId="0" xfId="8" applyNumberFormat="1"/>
    <xf numFmtId="0" fontId="22" fillId="0" borderId="0" xfId="8" applyFont="1"/>
    <xf numFmtId="0" fontId="23" fillId="0" borderId="0" xfId="8" applyFont="1"/>
    <xf numFmtId="3" fontId="19" fillId="0" borderId="0" xfId="8" applyNumberFormat="1"/>
    <xf numFmtId="0" fontId="3" fillId="0" borderId="0" xfId="8" applyFont="1" applyBorder="1"/>
    <xf numFmtId="0" fontId="24" fillId="6" borderId="1" xfId="8" applyFont="1" applyFill="1" applyBorder="1" applyAlignment="1">
      <alignment horizontal="center"/>
    </xf>
    <xf numFmtId="0" fontId="24" fillId="7" borderId="1" xfId="8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3" fillId="6" borderId="1" xfId="8" applyFont="1" applyFill="1" applyBorder="1" applyAlignment="1">
      <alignment horizontal="center"/>
    </xf>
    <xf numFmtId="0" fontId="18" fillId="0" borderId="1" xfId="8" applyFont="1" applyBorder="1"/>
    <xf numFmtId="0" fontId="18" fillId="0" borderId="0" xfId="8" applyFont="1"/>
    <xf numFmtId="0" fontId="17" fillId="0" borderId="0" xfId="8" applyFont="1"/>
    <xf numFmtId="0" fontId="9" fillId="0" borderId="0" xfId="8" applyFont="1"/>
    <xf numFmtId="0" fontId="3" fillId="7" borderId="1" xfId="8" applyFont="1" applyFill="1" applyBorder="1" applyAlignment="1">
      <alignment horizontal="center" vertical="center" wrapText="1"/>
    </xf>
    <xf numFmtId="0" fontId="25" fillId="0" borderId="0" xfId="8" applyFont="1"/>
    <xf numFmtId="0" fontId="7" fillId="0" borderId="0" xfId="8" applyFont="1"/>
    <xf numFmtId="0" fontId="27" fillId="0" borderId="0" xfId="8" applyFont="1"/>
    <xf numFmtId="0" fontId="27" fillId="0" borderId="1" xfId="8" applyFont="1" applyBorder="1"/>
    <xf numFmtId="166" fontId="3" fillId="6" borderId="1" xfId="1" applyNumberFormat="1" applyFont="1" applyFill="1" applyBorder="1" applyAlignment="1">
      <alignment horizontal="center"/>
    </xf>
    <xf numFmtId="0" fontId="28" fillId="0" borderId="0" xfId="14" applyAlignment="1">
      <alignment horizontal="left" indent="1"/>
    </xf>
    <xf numFmtId="0" fontId="3" fillId="0" borderId="1" xfId="0" applyFont="1" applyBorder="1" applyAlignment="1">
      <alignment horizontal="left" wrapText="1" indent="1"/>
    </xf>
    <xf numFmtId="0" fontId="0" fillId="0" borderId="6" xfId="0" applyFont="1" applyBorder="1" applyAlignment="1"/>
    <xf numFmtId="167" fontId="9" fillId="0" borderId="1" xfId="1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0" borderId="4" xfId="1" applyNumberFormat="1" applyFont="1" applyFill="1" applyBorder="1" applyAlignment="1">
      <alignment horizontal="center" vertical="center"/>
    </xf>
    <xf numFmtId="164" fontId="9" fillId="3" borderId="1" xfId="1" applyNumberFormat="1" applyFont="1" applyFill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167" fontId="9" fillId="0" borderId="8" xfId="3" applyNumberFormat="1" applyFont="1" applyFill="1" applyBorder="1" applyAlignment="1">
      <alignment horizontal="center" vertical="center"/>
    </xf>
    <xf numFmtId="167" fontId="3" fillId="0" borderId="9" xfId="1" applyNumberFormat="1" applyFont="1" applyFill="1" applyBorder="1" applyAlignment="1">
      <alignment horizontal="center" vertical="center"/>
    </xf>
    <xf numFmtId="167" fontId="3" fillId="0" borderId="11" xfId="3" applyNumberFormat="1" applyFont="1" applyBorder="1" applyAlignment="1">
      <alignment horizontal="center" vertical="center"/>
    </xf>
    <xf numFmtId="167" fontId="9" fillId="0" borderId="1" xfId="3" applyNumberFormat="1" applyFont="1" applyFill="1" applyBorder="1" applyAlignment="1">
      <alignment horizontal="center" vertical="center"/>
    </xf>
    <xf numFmtId="172" fontId="9" fillId="3" borderId="8" xfId="2" applyNumberFormat="1" applyFont="1" applyFill="1" applyBorder="1" applyAlignment="1">
      <alignment horizontal="center" vertical="center"/>
    </xf>
    <xf numFmtId="0" fontId="29" fillId="0" borderId="0" xfId="0" applyFont="1"/>
    <xf numFmtId="0" fontId="12" fillId="3" borderId="1" xfId="3" applyFont="1" applyFill="1" applyBorder="1" applyAlignment="1">
      <alignment horizontal="left"/>
    </xf>
    <xf numFmtId="0" fontId="12" fillId="3" borderId="10" xfId="3" applyFont="1" applyFill="1" applyBorder="1" applyAlignment="1">
      <alignment horizontal="left"/>
    </xf>
    <xf numFmtId="0" fontId="12" fillId="3" borderId="10" xfId="3" applyFont="1" applyFill="1" applyBorder="1" applyAlignment="1">
      <alignment horizontal="left" indent="1"/>
    </xf>
    <xf numFmtId="167" fontId="3" fillId="0" borderId="3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9" fontId="9" fillId="0" borderId="4" xfId="3" applyNumberFormat="1" applyFont="1" applyBorder="1" applyAlignment="1">
      <alignment horizontal="left" vertical="center" wrapText="1"/>
    </xf>
    <xf numFmtId="0" fontId="9" fillId="3" borderId="5" xfId="0" applyFont="1" applyFill="1" applyBorder="1" applyAlignment="1">
      <alignment vertical="center"/>
    </xf>
    <xf numFmtId="0" fontId="7" fillId="3" borderId="10" xfId="0" applyFont="1" applyFill="1" applyBorder="1" applyAlignment="1"/>
    <xf numFmtId="174" fontId="9" fillId="3" borderId="1" xfId="5" applyNumberFormat="1" applyFont="1" applyFill="1" applyBorder="1" applyAlignment="1">
      <alignment horizontal="center" vertical="center"/>
    </xf>
    <xf numFmtId="174" fontId="3" fillId="0" borderId="1" xfId="3" applyNumberFormat="1" applyFont="1" applyBorder="1" applyAlignment="1">
      <alignment horizontal="center"/>
    </xf>
    <xf numFmtId="167" fontId="11" fillId="0" borderId="2" xfId="0" applyNumberFormat="1" applyFont="1" applyBorder="1" applyAlignment="1">
      <alignment vertical="center"/>
    </xf>
    <xf numFmtId="167" fontId="3" fillId="0" borderId="3" xfId="0" applyNumberFormat="1" applyFont="1" applyFill="1" applyBorder="1" applyAlignment="1">
      <alignment vertical="center"/>
    </xf>
    <xf numFmtId="167" fontId="3" fillId="0" borderId="4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73" fontId="0" fillId="0" borderId="0" xfId="0" applyNumberFormat="1" applyFont="1"/>
    <xf numFmtId="0" fontId="0" fillId="0" borderId="1" xfId="0" applyFont="1" applyBorder="1" applyAlignment="1">
      <alignment horizontal="left" vertical="center" indent="1"/>
    </xf>
    <xf numFmtId="167" fontId="0" fillId="0" borderId="1" xfId="0" applyNumberFormat="1" applyFont="1" applyBorder="1" applyAlignment="1">
      <alignment horizontal="center" vertical="center"/>
    </xf>
    <xf numFmtId="174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0" fontId="0" fillId="0" borderId="2" xfId="0" applyFont="1" applyBorder="1" applyAlignment="1">
      <alignment horizontal="left" indent="1"/>
    </xf>
    <xf numFmtId="164" fontId="0" fillId="0" borderId="2" xfId="1" applyNumberFormat="1" applyFont="1" applyBorder="1" applyAlignment="1">
      <alignment horizontal="center"/>
    </xf>
    <xf numFmtId="0" fontId="0" fillId="0" borderId="3" xfId="0" applyFont="1" applyBorder="1" applyAlignment="1">
      <alignment horizontal="left" indent="1"/>
    </xf>
    <xf numFmtId="164" fontId="0" fillId="0" borderId="3" xfId="1" applyNumberFormat="1" applyFont="1" applyBorder="1" applyAlignment="1">
      <alignment horizontal="center"/>
    </xf>
    <xf numFmtId="0" fontId="0" fillId="0" borderId="1" xfId="0" applyFont="1" applyBorder="1" applyAlignment="1">
      <alignment horizontal="left" indent="2"/>
    </xf>
    <xf numFmtId="0" fontId="0" fillId="0" borderId="1" xfId="0" applyFont="1" applyBorder="1" applyAlignment="1">
      <alignment horizontal="left" indent="1"/>
    </xf>
    <xf numFmtId="165" fontId="7" fillId="0" borderId="10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horizontal="left"/>
    </xf>
    <xf numFmtId="165" fontId="7" fillId="3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0" fillId="0" borderId="0" xfId="0" applyFont="1" applyFill="1" applyBorder="1" applyAlignment="1">
      <alignment horizontal="left" vertical="center"/>
    </xf>
    <xf numFmtId="0" fontId="9" fillId="3" borderId="10" xfId="3" applyFont="1" applyFill="1" applyBorder="1" applyAlignment="1">
      <alignment horizontal="left"/>
    </xf>
    <xf numFmtId="0" fontId="0" fillId="0" borderId="4" xfId="0" applyFont="1" applyBorder="1" applyAlignment="1">
      <alignment horizontal="left" indent="1"/>
    </xf>
    <xf numFmtId="0" fontId="0" fillId="0" borderId="2" xfId="0" applyFont="1" applyBorder="1" applyAlignment="1">
      <alignment horizontal="left" indent="2"/>
    </xf>
    <xf numFmtId="0" fontId="0" fillId="0" borderId="4" xfId="0" applyFont="1" applyBorder="1" applyAlignment="1">
      <alignment horizontal="left" indent="2"/>
    </xf>
    <xf numFmtId="0" fontId="7" fillId="3" borderId="10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  <xf numFmtId="0" fontId="9" fillId="3" borderId="1" xfId="3" applyFont="1" applyFill="1" applyBorder="1" applyAlignment="1"/>
    <xf numFmtId="167" fontId="9" fillId="0" borderId="8" xfId="3" applyNumberFormat="1" applyFont="1" applyFill="1" applyBorder="1" applyAlignment="1">
      <alignment horizontal="center"/>
    </xf>
    <xf numFmtId="0" fontId="9" fillId="0" borderId="1" xfId="3" applyFont="1" applyBorder="1" applyAlignment="1">
      <alignment horizontal="left" vertical="center" wrapText="1"/>
    </xf>
    <xf numFmtId="167" fontId="9" fillId="3" borderId="1" xfId="3" applyNumberFormat="1" applyFont="1" applyFill="1" applyBorder="1" applyAlignment="1">
      <alignment horizontal="center"/>
    </xf>
    <xf numFmtId="167" fontId="9" fillId="5" borderId="1" xfId="3" applyNumberFormat="1" applyFont="1" applyFill="1" applyBorder="1" applyAlignment="1">
      <alignment horizontal="center"/>
    </xf>
    <xf numFmtId="0" fontId="9" fillId="0" borderId="8" xfId="3" applyFont="1" applyFill="1" applyBorder="1" applyAlignment="1"/>
    <xf numFmtId="169" fontId="3" fillId="0" borderId="2" xfId="3" applyNumberFormat="1" applyFont="1" applyBorder="1" applyAlignment="1">
      <alignment horizontal="left" vertical="center" wrapText="1" indent="1"/>
    </xf>
    <xf numFmtId="167" fontId="3" fillId="0" borderId="2" xfId="3" applyNumberFormat="1" applyFont="1" applyBorder="1" applyAlignment="1">
      <alignment horizontal="center"/>
    </xf>
    <xf numFmtId="169" fontId="3" fillId="0" borderId="3" xfId="3" applyNumberFormat="1" applyFont="1" applyBorder="1" applyAlignment="1">
      <alignment horizontal="left" vertical="center" wrapText="1" indent="1"/>
    </xf>
    <xf numFmtId="167" fontId="3" fillId="0" borderId="3" xfId="3" applyNumberFormat="1" applyFont="1" applyBorder="1" applyAlignment="1">
      <alignment horizontal="center"/>
    </xf>
    <xf numFmtId="167" fontId="3" fillId="0" borderId="4" xfId="3" applyNumberFormat="1" applyFont="1" applyBorder="1" applyAlignment="1">
      <alignment horizontal="center"/>
    </xf>
    <xf numFmtId="167" fontId="3" fillId="5" borderId="4" xfId="3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wrapText="1" indent="1"/>
    </xf>
    <xf numFmtId="0" fontId="0" fillId="0" borderId="2" xfId="0" applyFont="1" applyBorder="1" applyAlignment="1">
      <alignment horizontal="left" wrapText="1" indent="1"/>
    </xf>
    <xf numFmtId="0" fontId="0" fillId="0" borderId="3" xfId="0" applyFont="1" applyBorder="1" applyAlignment="1">
      <alignment horizontal="left" wrapText="1" indent="1"/>
    </xf>
    <xf numFmtId="0" fontId="0" fillId="0" borderId="9" xfId="0" applyFont="1" applyBorder="1" applyAlignment="1">
      <alignment horizontal="left" wrapText="1" indent="1"/>
    </xf>
    <xf numFmtId="0" fontId="0" fillId="0" borderId="4" xfId="0" applyFont="1" applyBorder="1" applyAlignment="1">
      <alignment horizontal="left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wrapText="1" indent="2"/>
    </xf>
    <xf numFmtId="0" fontId="0" fillId="0" borderId="3" xfId="0" applyFont="1" applyBorder="1" applyAlignment="1">
      <alignment horizontal="left" indent="2"/>
    </xf>
    <xf numFmtId="0" fontId="0" fillId="0" borderId="3" xfId="0" applyFont="1" applyBorder="1" applyAlignment="1">
      <alignment horizontal="left" wrapText="1" indent="2"/>
    </xf>
    <xf numFmtId="0" fontId="0" fillId="0" borderId="4" xfId="0" applyFont="1" applyBorder="1" applyAlignment="1">
      <alignment horizontal="left" wrapText="1" indent="2"/>
    </xf>
    <xf numFmtId="0" fontId="9" fillId="3" borderId="1" xfId="3" applyFont="1" applyFill="1" applyBorder="1" applyAlignment="1">
      <alignment horizontal="left" vertical="center" indent="1"/>
    </xf>
    <xf numFmtId="2" fontId="0" fillId="0" borderId="2" xfId="0" applyNumberFormat="1" applyFont="1" applyBorder="1" applyAlignment="1">
      <alignment horizontal="left" wrapText="1" indent="1"/>
    </xf>
    <xf numFmtId="2" fontId="0" fillId="0" borderId="3" xfId="0" applyNumberFormat="1" applyFont="1" applyBorder="1" applyAlignment="1">
      <alignment horizontal="left" wrapText="1" indent="1"/>
    </xf>
    <xf numFmtId="2" fontId="0" fillId="0" borderId="4" xfId="0" applyNumberFormat="1" applyFont="1" applyBorder="1" applyAlignment="1">
      <alignment horizontal="left" wrapText="1" indent="1"/>
    </xf>
    <xf numFmtId="169" fontId="3" fillId="0" borderId="3" xfId="3" applyNumberFormat="1" applyFont="1" applyBorder="1" applyAlignment="1">
      <alignment horizontal="left" wrapText="1" indent="1"/>
    </xf>
    <xf numFmtId="0" fontId="3" fillId="0" borderId="2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wrapText="1" indent="1"/>
    </xf>
    <xf numFmtId="0" fontId="3" fillId="0" borderId="4" xfId="0" applyFont="1" applyBorder="1" applyAlignment="1">
      <alignment horizontal="left" wrapText="1" indent="1"/>
    </xf>
    <xf numFmtId="167" fontId="9" fillId="0" borderId="2" xfId="1" applyNumberFormat="1" applyFont="1" applyFill="1" applyBorder="1" applyAlignment="1">
      <alignment horizontal="center" vertical="center"/>
    </xf>
    <xf numFmtId="0" fontId="9" fillId="0" borderId="1" xfId="8" applyFont="1" applyBorder="1" applyAlignment="1">
      <alignment horizontal="left" vertical="center"/>
    </xf>
    <xf numFmtId="0" fontId="9" fillId="0" borderId="1" xfId="8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 indent="1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2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 indent="1"/>
    </xf>
    <xf numFmtId="0" fontId="24" fillId="0" borderId="3" xfId="0" applyFont="1" applyBorder="1" applyAlignment="1">
      <alignment horizontal="left" indent="1"/>
    </xf>
    <xf numFmtId="0" fontId="24" fillId="0" borderId="4" xfId="0" applyFont="1" applyBorder="1" applyAlignment="1">
      <alignment horizontal="left" indent="1"/>
    </xf>
    <xf numFmtId="0" fontId="2" fillId="0" borderId="10" xfId="0" applyFont="1" applyBorder="1" applyAlignment="1">
      <alignment horizontal="left"/>
    </xf>
    <xf numFmtId="0" fontId="24" fillId="0" borderId="12" xfId="0" applyFont="1" applyBorder="1" applyAlignment="1">
      <alignment horizontal="left" indent="1"/>
    </xf>
    <xf numFmtId="0" fontId="7" fillId="3" borderId="1" xfId="0" applyFont="1" applyFill="1" applyBorder="1" applyAlignment="1"/>
    <xf numFmtId="0" fontId="2" fillId="0" borderId="10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24" fillId="0" borderId="9" xfId="0" applyFont="1" applyBorder="1" applyAlignment="1">
      <alignment horizontal="left" wrapText="1"/>
    </xf>
    <xf numFmtId="0" fontId="12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indent="2"/>
    </xf>
    <xf numFmtId="0" fontId="24" fillId="0" borderId="2" xfId="0" applyFont="1" applyBorder="1" applyAlignment="1">
      <alignment horizontal="left" wrapText="1" indent="1"/>
    </xf>
    <xf numFmtId="0" fontId="24" fillId="0" borderId="3" xfId="0" applyFont="1" applyBorder="1" applyAlignment="1">
      <alignment horizontal="left" wrapText="1" indent="1"/>
    </xf>
    <xf numFmtId="0" fontId="24" fillId="0" borderId="4" xfId="0" applyFont="1" applyBorder="1" applyAlignment="1">
      <alignment horizontal="left" wrapText="1" indent="1"/>
    </xf>
    <xf numFmtId="0" fontId="24" fillId="0" borderId="12" xfId="0" applyFont="1" applyBorder="1" applyAlignment="1">
      <alignment horizontal="left" wrapText="1" indent="1"/>
    </xf>
    <xf numFmtId="0" fontId="11" fillId="0" borderId="2" xfId="0" applyFont="1" applyBorder="1" applyAlignment="1">
      <alignment horizontal="left" indent="1"/>
    </xf>
    <xf numFmtId="0" fontId="11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left" wrapText="1" indent="2"/>
    </xf>
    <xf numFmtId="0" fontId="3" fillId="0" borderId="1" xfId="0" applyFont="1" applyBorder="1" applyAlignment="1">
      <alignment horizontal="left" wrapText="1" indent="2"/>
    </xf>
    <xf numFmtId="0" fontId="1" fillId="0" borderId="2" xfId="0" applyFont="1" applyBorder="1" applyAlignment="1">
      <alignment horizontal="left" wrapText="1" indent="2"/>
    </xf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wrapText="1" indent="2"/>
    </xf>
    <xf numFmtId="0" fontId="24" fillId="0" borderId="9" xfId="0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165" fontId="9" fillId="0" borderId="1" xfId="1" applyNumberFormat="1" applyFont="1" applyBorder="1"/>
    <xf numFmtId="0" fontId="0" fillId="0" borderId="2" xfId="0" applyBorder="1" applyAlignment="1">
      <alignment horizontal="left" wrapText="1" indent="2"/>
    </xf>
    <xf numFmtId="0" fontId="0" fillId="0" borderId="4" xfId="0" applyBorder="1" applyAlignment="1">
      <alignment horizontal="left" wrapText="1" indent="2"/>
    </xf>
    <xf numFmtId="0" fontId="0" fillId="0" borderId="1" xfId="0" applyBorder="1" applyAlignment="1">
      <alignment horizontal="left" wrapText="1" indent="2"/>
    </xf>
    <xf numFmtId="0" fontId="0" fillId="0" borderId="9" xfId="0" applyBorder="1" applyAlignment="1">
      <alignment horizontal="left" wrapText="1" indent="2"/>
    </xf>
    <xf numFmtId="165" fontId="3" fillId="0" borderId="2" xfId="1" applyNumberFormat="1" applyFont="1" applyBorder="1" applyAlignment="1">
      <alignment horizontal="left" wrapText="1" indent="1"/>
    </xf>
    <xf numFmtId="165" fontId="3" fillId="0" borderId="3" xfId="1" applyNumberFormat="1" applyFont="1" applyBorder="1" applyAlignment="1">
      <alignment horizontal="left" wrapText="1" indent="1"/>
    </xf>
    <xf numFmtId="165" fontId="3" fillId="0" borderId="4" xfId="1" applyNumberFormat="1" applyFont="1" applyBorder="1" applyAlignment="1">
      <alignment horizontal="left" wrapText="1" indent="1"/>
    </xf>
    <xf numFmtId="165" fontId="3" fillId="0" borderId="1" xfId="1" applyNumberFormat="1" applyFont="1" applyBorder="1" applyAlignment="1">
      <alignment horizontal="left" wrapText="1" indent="1"/>
    </xf>
    <xf numFmtId="0" fontId="11" fillId="0" borderId="1" xfId="0" applyFont="1" applyBorder="1" applyAlignment="1">
      <alignment horizontal="left" wrapText="1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3" fontId="9" fillId="3" borderId="1" xfId="1" applyNumberFormat="1" applyFont="1" applyFill="1" applyBorder="1" applyAlignment="1">
      <alignment horizontal="center" vertical="center"/>
    </xf>
    <xf numFmtId="3" fontId="9" fillId="0" borderId="8" xfId="3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3" fontId="9" fillId="0" borderId="4" xfId="1" applyNumberFormat="1" applyFont="1" applyBorder="1" applyAlignment="1">
      <alignment horizontal="center" vertical="center"/>
    </xf>
    <xf numFmtId="3" fontId="9" fillId="3" borderId="1" xfId="5" applyNumberFormat="1" applyFont="1" applyFill="1" applyBorder="1" applyAlignment="1">
      <alignment horizontal="center" vertical="center"/>
    </xf>
    <xf numFmtId="176" fontId="7" fillId="3" borderId="1" xfId="1" applyNumberFormat="1" applyFont="1" applyFill="1" applyBorder="1" applyAlignment="1">
      <alignment horizontal="center"/>
    </xf>
    <xf numFmtId="176" fontId="9" fillId="3" borderId="1" xfId="1" applyNumberFormat="1" applyFont="1" applyFill="1" applyBorder="1" applyAlignment="1">
      <alignment horizontal="center"/>
    </xf>
    <xf numFmtId="176" fontId="9" fillId="5" borderId="1" xfId="1" applyNumberFormat="1" applyFont="1" applyFill="1" applyBorder="1" applyAlignment="1">
      <alignment horizontal="center"/>
    </xf>
    <xf numFmtId="176" fontId="3" fillId="3" borderId="1" xfId="1" applyNumberFormat="1" applyFont="1" applyFill="1" applyBorder="1" applyAlignment="1">
      <alignment horizontal="center"/>
    </xf>
    <xf numFmtId="176" fontId="3" fillId="0" borderId="1" xfId="1" applyNumberFormat="1" applyFont="1" applyBorder="1" applyAlignment="1">
      <alignment horizontal="center"/>
    </xf>
    <xf numFmtId="176" fontId="3" fillId="0" borderId="0" xfId="0" applyNumberFormat="1" applyFont="1" applyFill="1" applyAlignment="1"/>
    <xf numFmtId="176" fontId="3" fillId="5" borderId="1" xfId="1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176" fontId="11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9" fillId="3" borderId="1" xfId="5" applyNumberFormat="1" applyFont="1" applyFill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176" fontId="9" fillId="0" borderId="1" xfId="1" applyNumberFormat="1" applyFont="1" applyBorder="1" applyAlignment="1">
      <alignment horizontal="center"/>
    </xf>
    <xf numFmtId="176" fontId="1" fillId="0" borderId="2" xfId="1" applyNumberFormat="1" applyBorder="1" applyAlignment="1">
      <alignment horizontal="center"/>
    </xf>
    <xf numFmtId="176" fontId="1" fillId="0" borderId="4" xfId="1" applyNumberFormat="1" applyBorder="1" applyAlignment="1">
      <alignment horizontal="center"/>
    </xf>
    <xf numFmtId="3" fontId="12" fillId="3" borderId="1" xfId="1" applyNumberFormat="1" applyFont="1" applyFill="1" applyBorder="1" applyAlignment="1">
      <alignment horizontal="center"/>
    </xf>
    <xf numFmtId="3" fontId="12" fillId="5" borderId="1" xfId="1" applyNumberFormat="1" applyFont="1" applyFill="1" applyBorder="1" applyAlignment="1">
      <alignment horizontal="center"/>
    </xf>
    <xf numFmtId="3" fontId="8" fillId="3" borderId="1" xfId="1" applyNumberFormat="1" applyFont="1" applyFill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3" fontId="8" fillId="0" borderId="0" xfId="0" applyNumberFormat="1" applyFont="1" applyFill="1" applyAlignment="1"/>
    <xf numFmtId="3" fontId="8" fillId="5" borderId="1" xfId="1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/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1" fillId="3" borderId="1" xfId="1" applyNumberFormat="1" applyFill="1" applyBorder="1" applyAlignment="1">
      <alignment horizontal="center"/>
    </xf>
    <xf numFmtId="0" fontId="30" fillId="0" borderId="0" xfId="8" applyFont="1"/>
    <xf numFmtId="0" fontId="36" fillId="0" borderId="0" xfId="8" applyFont="1"/>
    <xf numFmtId="0" fontId="17" fillId="0" borderId="1" xfId="8" applyFont="1" applyBorder="1" applyAlignment="1">
      <alignment horizontal="center" vertical="center" wrapText="1"/>
    </xf>
    <xf numFmtId="0" fontId="0" fillId="0" borderId="17" xfId="0" applyBorder="1" applyAlignment="1">
      <alignment horizontal="left" wrapText="1" indent="1"/>
    </xf>
    <xf numFmtId="176" fontId="1" fillId="5" borderId="1" xfId="1" applyNumberFormat="1" applyFill="1" applyBorder="1" applyAlignment="1">
      <alignment horizontal="center"/>
    </xf>
    <xf numFmtId="176" fontId="1" fillId="0" borderId="18" xfId="1" applyNumberFormat="1" applyBorder="1" applyAlignment="1">
      <alignment horizontal="center"/>
    </xf>
    <xf numFmtId="176" fontId="1" fillId="5" borderId="4" xfId="1" applyNumberForma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/>
    </xf>
    <xf numFmtId="176" fontId="11" fillId="0" borderId="1" xfId="0" applyNumberFormat="1" applyFont="1" applyBorder="1" applyAlignment="1">
      <alignment horizontal="center"/>
    </xf>
    <xf numFmtId="172" fontId="17" fillId="3" borderId="1" xfId="6" applyNumberFormat="1" applyFont="1" applyFill="1" applyBorder="1" applyAlignment="1">
      <alignment horizontal="center" vertical="center"/>
    </xf>
    <xf numFmtId="172" fontId="18" fillId="0" borderId="1" xfId="6" applyNumberFormat="1" applyFont="1" applyBorder="1" applyAlignment="1">
      <alignment horizontal="center" vertical="center"/>
    </xf>
    <xf numFmtId="172" fontId="18" fillId="0" borderId="2" xfId="6" applyNumberFormat="1" applyFont="1" applyBorder="1" applyAlignment="1">
      <alignment horizontal="center" vertical="center"/>
    </xf>
    <xf numFmtId="172" fontId="17" fillId="0" borderId="9" xfId="6" applyNumberFormat="1" applyFont="1" applyFill="1" applyBorder="1" applyAlignment="1">
      <alignment horizontal="center" vertical="center"/>
    </xf>
    <xf numFmtId="172" fontId="9" fillId="3" borderId="1" xfId="2" applyNumberFormat="1" applyFont="1" applyFill="1" applyBorder="1" applyAlignment="1">
      <alignment horizontal="center" vertical="center"/>
    </xf>
    <xf numFmtId="172" fontId="9" fillId="0" borderId="2" xfId="2" applyNumberFormat="1" applyFont="1" applyFill="1" applyBorder="1" applyAlignment="1">
      <alignment horizontal="center" vertical="center"/>
    </xf>
    <xf numFmtId="172" fontId="9" fillId="0" borderId="11" xfId="2" applyNumberFormat="1" applyFont="1" applyFill="1" applyBorder="1" applyAlignment="1">
      <alignment horizontal="center" vertical="center"/>
    </xf>
    <xf numFmtId="172" fontId="9" fillId="0" borderId="3" xfId="2" applyNumberFormat="1" applyFont="1" applyFill="1" applyBorder="1" applyAlignment="1">
      <alignment horizontal="center" vertical="center"/>
    </xf>
    <xf numFmtId="172" fontId="9" fillId="0" borderId="9" xfId="2" applyNumberFormat="1" applyFont="1" applyFill="1" applyBorder="1" applyAlignment="1">
      <alignment horizontal="center" vertical="center"/>
    </xf>
    <xf numFmtId="177" fontId="9" fillId="3" borderId="1" xfId="1" applyNumberFormat="1" applyFont="1" applyFill="1" applyBorder="1" applyAlignment="1">
      <alignment horizontal="center"/>
    </xf>
    <xf numFmtId="174" fontId="9" fillId="3" borderId="8" xfId="3" applyNumberFormat="1" applyFont="1" applyFill="1" applyBorder="1" applyAlignment="1">
      <alignment horizontal="center" vertical="center"/>
    </xf>
    <xf numFmtId="174" fontId="9" fillId="0" borderId="8" xfId="3" applyNumberFormat="1" applyFont="1" applyFill="1" applyBorder="1" applyAlignment="1">
      <alignment horizontal="center" vertical="center"/>
    </xf>
    <xf numFmtId="174" fontId="3" fillId="0" borderId="2" xfId="3" applyNumberFormat="1" applyFont="1" applyBorder="1" applyAlignment="1">
      <alignment horizontal="center" vertical="center"/>
    </xf>
    <xf numFmtId="174" fontId="3" fillId="0" borderId="3" xfId="3" applyNumberFormat="1" applyFont="1" applyBorder="1" applyAlignment="1">
      <alignment horizontal="center" vertical="center"/>
    </xf>
    <xf numFmtId="174" fontId="9" fillId="3" borderId="1" xfId="5" applyNumberFormat="1" applyFont="1" applyFill="1" applyBorder="1" applyAlignment="1">
      <alignment vertical="center"/>
    </xf>
    <xf numFmtId="164" fontId="9" fillId="3" borderId="1" xfId="1" applyFont="1" applyFill="1" applyBorder="1" applyAlignment="1">
      <alignment vertical="center"/>
    </xf>
    <xf numFmtId="174" fontId="3" fillId="0" borderId="3" xfId="3" applyNumberFormat="1" applyFont="1" applyFill="1" applyBorder="1" applyAlignment="1">
      <alignment horizontal="center" vertical="center"/>
    </xf>
    <xf numFmtId="174" fontId="9" fillId="5" borderId="4" xfId="2" applyNumberFormat="1" applyFont="1" applyFill="1" applyBorder="1" applyAlignment="1">
      <alignment horizontal="center" vertical="center"/>
    </xf>
    <xf numFmtId="174" fontId="9" fillId="5" borderId="1" xfId="2" applyNumberFormat="1" applyFont="1" applyFill="1" applyBorder="1" applyAlignment="1">
      <alignment horizontal="center" vertical="center"/>
    </xf>
    <xf numFmtId="174" fontId="3" fillId="0" borderId="2" xfId="1" applyNumberFormat="1" applyFont="1" applyFill="1" applyBorder="1" applyAlignment="1">
      <alignment horizontal="center" vertical="center"/>
    </xf>
    <xf numFmtId="174" fontId="3" fillId="0" borderId="4" xfId="1" applyNumberFormat="1" applyFont="1" applyFill="1" applyBorder="1" applyAlignment="1">
      <alignment horizontal="center" vertical="center"/>
    </xf>
    <xf numFmtId="174" fontId="9" fillId="0" borderId="1" xfId="3" applyNumberFormat="1" applyFont="1" applyFill="1" applyBorder="1" applyAlignment="1">
      <alignment horizontal="center" vertical="center"/>
    </xf>
    <xf numFmtId="174" fontId="3" fillId="0" borderId="9" xfId="1" applyNumberFormat="1" applyFont="1" applyFill="1" applyBorder="1" applyAlignment="1">
      <alignment horizontal="center" vertical="center"/>
    </xf>
    <xf numFmtId="174" fontId="9" fillId="3" borderId="1" xfId="1" applyNumberFormat="1" applyFont="1" applyFill="1" applyBorder="1" applyAlignment="1">
      <alignment horizontal="center" vertical="center"/>
    </xf>
    <xf numFmtId="174" fontId="3" fillId="0" borderId="3" xfId="0" applyNumberFormat="1" applyFont="1" applyBorder="1" applyAlignment="1">
      <alignment horizontal="center" vertical="center"/>
    </xf>
    <xf numFmtId="174" fontId="3" fillId="0" borderId="2" xfId="0" applyNumberFormat="1" applyFont="1" applyBorder="1" applyAlignment="1">
      <alignment horizontal="center" vertical="center"/>
    </xf>
    <xf numFmtId="174" fontId="3" fillId="0" borderId="4" xfId="0" applyNumberFormat="1" applyFont="1" applyBorder="1" applyAlignment="1">
      <alignment horizontal="center" vertical="center"/>
    </xf>
    <xf numFmtId="174" fontId="11" fillId="0" borderId="1" xfId="0" applyNumberFormat="1" applyFont="1" applyBorder="1" applyAlignment="1">
      <alignment horizontal="center" vertical="center"/>
    </xf>
    <xf numFmtId="174" fontId="3" fillId="0" borderId="11" xfId="3" applyNumberFormat="1" applyFont="1" applyBorder="1" applyAlignment="1">
      <alignment horizontal="center" vertical="center"/>
    </xf>
    <xf numFmtId="174" fontId="11" fillId="0" borderId="2" xfId="0" applyNumberFormat="1" applyFont="1" applyBorder="1" applyAlignment="1">
      <alignment horizontal="center" vertical="center"/>
    </xf>
    <xf numFmtId="174" fontId="3" fillId="0" borderId="4" xfId="3" applyNumberFormat="1" applyFont="1" applyBorder="1" applyAlignment="1">
      <alignment horizontal="center" vertical="center"/>
    </xf>
    <xf numFmtId="174" fontId="3" fillId="0" borderId="11" xfId="3" applyNumberFormat="1" applyFont="1" applyBorder="1" applyAlignment="1">
      <alignment horizontal="center"/>
    </xf>
    <xf numFmtId="174" fontId="9" fillId="0" borderId="8" xfId="3" applyNumberFormat="1" applyFont="1" applyFill="1" applyBorder="1" applyAlignment="1">
      <alignment horizontal="center"/>
    </xf>
    <xf numFmtId="174" fontId="3" fillId="0" borderId="3" xfId="3" applyNumberFormat="1" applyFont="1" applyBorder="1" applyAlignment="1">
      <alignment horizontal="center"/>
    </xf>
    <xf numFmtId="174" fontId="9" fillId="5" borderId="1" xfId="3" applyNumberFormat="1" applyFont="1" applyFill="1" applyBorder="1" applyAlignment="1">
      <alignment horizontal="center"/>
    </xf>
    <xf numFmtId="174" fontId="3" fillId="0" borderId="2" xfId="3" applyNumberFormat="1" applyFont="1" applyBorder="1" applyAlignment="1">
      <alignment horizontal="center"/>
    </xf>
    <xf numFmtId="174" fontId="3" fillId="5" borderId="4" xfId="3" applyNumberFormat="1" applyFont="1" applyFill="1" applyBorder="1" applyAlignment="1">
      <alignment horizontal="center"/>
    </xf>
    <xf numFmtId="177" fontId="9" fillId="0" borderId="1" xfId="1" applyNumberFormat="1" applyFont="1" applyBorder="1" applyAlignment="1">
      <alignment horizontal="center"/>
    </xf>
    <xf numFmtId="177" fontId="1" fillId="0" borderId="2" xfId="1" applyNumberFormat="1" applyBorder="1" applyAlignment="1">
      <alignment horizontal="center"/>
    </xf>
    <xf numFmtId="177" fontId="9" fillId="3" borderId="1" xfId="5" applyNumberFormat="1" applyFont="1" applyFill="1" applyBorder="1" applyAlignment="1">
      <alignment horizontal="center" vertical="center"/>
    </xf>
    <xf numFmtId="178" fontId="9" fillId="3" borderId="1" xfId="5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3" fillId="0" borderId="1" xfId="3" applyNumberFormat="1" applyFont="1" applyBorder="1" applyAlignment="1">
      <alignment horizontal="center"/>
    </xf>
    <xf numFmtId="177" fontId="11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3" borderId="1" xfId="1" applyNumberFormat="1" applyFont="1" applyFill="1" applyBorder="1" applyAlignment="1">
      <alignment horizontal="center"/>
    </xf>
    <xf numFmtId="177" fontId="9" fillId="5" borderId="1" xfId="1" applyNumberFormat="1" applyFont="1" applyFill="1" applyBorder="1" applyAlignment="1">
      <alignment horizontal="center"/>
    </xf>
    <xf numFmtId="177" fontId="3" fillId="0" borderId="1" xfId="1" applyNumberFormat="1" applyFont="1" applyBorder="1" applyAlignment="1">
      <alignment horizontal="center"/>
    </xf>
    <xf numFmtId="177" fontId="3" fillId="5" borderId="1" xfId="1" applyNumberFormat="1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8" fontId="11" fillId="0" borderId="1" xfId="0" applyNumberFormat="1" applyFont="1" applyBorder="1" applyAlignment="1">
      <alignment horizontal="center" vertical="center"/>
    </xf>
    <xf numFmtId="174" fontId="9" fillId="0" borderId="2" xfId="1" applyNumberFormat="1" applyFont="1" applyFill="1" applyBorder="1" applyAlignment="1">
      <alignment horizontal="center" vertical="center"/>
    </xf>
    <xf numFmtId="178" fontId="12" fillId="5" borderId="1" xfId="1" applyNumberFormat="1" applyFont="1" applyFill="1" applyBorder="1" applyAlignment="1">
      <alignment horizontal="center"/>
    </xf>
    <xf numFmtId="178" fontId="8" fillId="3" borderId="1" xfId="1" applyNumberFormat="1" applyFont="1" applyFill="1" applyBorder="1" applyAlignment="1">
      <alignment horizontal="center"/>
    </xf>
    <xf numFmtId="178" fontId="8" fillId="0" borderId="1" xfId="1" applyNumberFormat="1" applyFont="1" applyBorder="1" applyAlignment="1">
      <alignment horizontal="center"/>
    </xf>
    <xf numFmtId="178" fontId="8" fillId="5" borderId="1" xfId="1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/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1" fillId="3" borderId="1" xfId="1" applyNumberFormat="1" applyFill="1" applyBorder="1" applyAlignment="1">
      <alignment horizontal="center"/>
    </xf>
    <xf numFmtId="177" fontId="7" fillId="3" borderId="1" xfId="1" applyNumberFormat="1" applyFont="1" applyFill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178" fontId="2" fillId="3" borderId="1" xfId="1" applyNumberFormat="1" applyFont="1" applyFill="1" applyBorder="1" applyAlignment="1">
      <alignment horizontal="center"/>
    </xf>
    <xf numFmtId="177" fontId="1" fillId="0" borderId="18" xfId="1" applyNumberFormat="1" applyBorder="1" applyAlignment="1">
      <alignment horizontal="center"/>
    </xf>
    <xf numFmtId="177" fontId="1" fillId="5" borderId="4" xfId="1" applyNumberFormat="1" applyFill="1" applyBorder="1" applyAlignment="1">
      <alignment horizontal="center"/>
    </xf>
    <xf numFmtId="177" fontId="1" fillId="5" borderId="1" xfId="1" applyNumberForma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67" fontId="9" fillId="5" borderId="1" xfId="3" applyNumberFormat="1" applyFont="1" applyFill="1" applyBorder="1" applyAlignment="1">
      <alignment horizontal="center" vertical="center"/>
    </xf>
    <xf numFmtId="174" fontId="9" fillId="5" borderId="1" xfId="3" applyNumberFormat="1" applyFont="1" applyFill="1" applyBorder="1" applyAlignment="1">
      <alignment horizontal="center" vertical="center"/>
    </xf>
    <xf numFmtId="169" fontId="3" fillId="0" borderId="4" xfId="3" applyNumberFormat="1" applyFont="1" applyBorder="1" applyAlignment="1">
      <alignment horizontal="left" vertical="center" wrapText="1"/>
    </xf>
    <xf numFmtId="167" fontId="3" fillId="5" borderId="4" xfId="3" applyNumberFormat="1" applyFont="1" applyFill="1" applyBorder="1" applyAlignment="1">
      <alignment horizontal="center" vertical="center"/>
    </xf>
    <xf numFmtId="174" fontId="3" fillId="5" borderId="4" xfId="3" applyNumberFormat="1" applyFont="1" applyFill="1" applyBorder="1" applyAlignment="1">
      <alignment horizontal="center" vertical="center"/>
    </xf>
    <xf numFmtId="175" fontId="3" fillId="0" borderId="4" xfId="3" applyNumberFormat="1" applyFont="1" applyBorder="1" applyAlignment="1">
      <alignment horizontal="center" vertical="center"/>
    </xf>
    <xf numFmtId="175" fontId="3" fillId="5" borderId="4" xfId="3" applyNumberFormat="1" applyFont="1" applyFill="1" applyBorder="1" applyAlignment="1">
      <alignment horizontal="center" vertical="center"/>
    </xf>
    <xf numFmtId="3" fontId="0" fillId="0" borderId="3" xfId="1" applyNumberFormat="1" applyFont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7" fontId="3" fillId="0" borderId="4" xfId="0" applyNumberFormat="1" applyFont="1" applyFill="1" applyBorder="1" applyAlignment="1">
      <alignment horizontal="center"/>
    </xf>
    <xf numFmtId="0" fontId="2" fillId="0" borderId="0" xfId="0" applyFont="1"/>
    <xf numFmtId="165" fontId="7" fillId="3" borderId="1" xfId="0" applyNumberFormat="1" applyFont="1" applyFill="1" applyBorder="1" applyAlignment="1">
      <alignment wrapText="1"/>
    </xf>
    <xf numFmtId="176" fontId="1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7" fontId="11" fillId="0" borderId="1" xfId="1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7" fontId="3" fillId="0" borderId="1" xfId="1" applyNumberFormat="1" applyFont="1" applyBorder="1" applyAlignment="1">
      <alignment horizontal="center" vertical="center"/>
    </xf>
    <xf numFmtId="0" fontId="9" fillId="3" borderId="1" xfId="3" applyFont="1" applyFill="1" applyBorder="1" applyAlignment="1">
      <alignment horizontal="left" wrapText="1" indent="1"/>
    </xf>
    <xf numFmtId="0" fontId="9" fillId="3" borderId="1" xfId="3" applyFont="1" applyFill="1" applyBorder="1" applyAlignment="1">
      <alignment horizontal="left" wrapText="1"/>
    </xf>
    <xf numFmtId="176" fontId="1" fillId="0" borderId="2" xfId="1" applyNumberFormat="1" applyFont="1" applyBorder="1" applyAlignment="1">
      <alignment horizontal="center" vertical="center"/>
    </xf>
    <xf numFmtId="177" fontId="1" fillId="0" borderId="2" xfId="1" applyNumberFormat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7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/>
    </xf>
    <xf numFmtId="173" fontId="11" fillId="0" borderId="1" xfId="0" applyNumberFormat="1" applyFont="1" applyBorder="1" applyAlignment="1">
      <alignment horizontal="center" vertical="center"/>
    </xf>
    <xf numFmtId="173" fontId="1" fillId="0" borderId="2" xfId="0" applyNumberFormat="1" applyFont="1" applyBorder="1" applyAlignment="1">
      <alignment horizontal="center" vertical="center"/>
    </xf>
    <xf numFmtId="173" fontId="1" fillId="0" borderId="4" xfId="0" applyNumberFormat="1" applyFont="1" applyBorder="1" applyAlignment="1">
      <alignment horizontal="center" vertical="center"/>
    </xf>
    <xf numFmtId="173" fontId="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9" fillId="3" borderId="1" xfId="5" applyNumberFormat="1" applyFont="1" applyFill="1" applyBorder="1" applyAlignment="1">
      <alignment horizontal="center" vertical="center"/>
    </xf>
    <xf numFmtId="173" fontId="9" fillId="3" borderId="1" xfId="5" applyNumberFormat="1" applyFont="1" applyFill="1" applyBorder="1" applyAlignment="1">
      <alignment horizontal="center" vertical="center"/>
    </xf>
    <xf numFmtId="0" fontId="9" fillId="0" borderId="1" xfId="8" applyFont="1" applyBorder="1" applyAlignment="1">
      <alignment horizontal="left" vertical="center"/>
    </xf>
    <xf numFmtId="0" fontId="9" fillId="0" borderId="1" xfId="8" applyFont="1" applyBorder="1" applyAlignment="1">
      <alignment horizontal="center" vertical="center" wrapText="1"/>
    </xf>
    <xf numFmtId="0" fontId="7" fillId="0" borderId="1" xfId="8" applyFont="1" applyBorder="1" applyAlignment="1">
      <alignment horizontal="center" vertical="center" wrapText="1"/>
    </xf>
    <xf numFmtId="0" fontId="9" fillId="3" borderId="1" xfId="8" applyFont="1" applyFill="1" applyBorder="1"/>
    <xf numFmtId="0" fontId="7" fillId="3" borderId="1" xfId="8" applyFont="1" applyFill="1" applyBorder="1"/>
    <xf numFmtId="0" fontId="37" fillId="0" borderId="0" xfId="8" applyFont="1"/>
    <xf numFmtId="0" fontId="40" fillId="0" borderId="0" xfId="14" applyFont="1" applyAlignment="1">
      <alignment horizontal="left" indent="1"/>
    </xf>
    <xf numFmtId="0" fontId="0" fillId="0" borderId="1" xfId="0" applyFont="1" applyBorder="1" applyAlignment="1">
      <alignment horizontal="left" wrapText="1" indent="2"/>
    </xf>
    <xf numFmtId="0" fontId="0" fillId="0" borderId="2" xfId="0" applyFont="1" applyBorder="1" applyAlignment="1">
      <alignment horizontal="left" wrapText="1" indent="2"/>
    </xf>
    <xf numFmtId="167" fontId="9" fillId="5" borderId="1" xfId="2" applyNumberFormat="1" applyFont="1" applyFill="1" applyBorder="1" applyAlignment="1">
      <alignment horizontal="center"/>
    </xf>
    <xf numFmtId="168" fontId="9" fillId="5" borderId="1" xfId="2" applyNumberFormat="1" applyFont="1" applyFill="1" applyBorder="1" applyAlignment="1">
      <alignment horizontal="center"/>
    </xf>
    <xf numFmtId="167" fontId="9" fillId="3" borderId="8" xfId="3" applyNumberFormat="1" applyFont="1" applyFill="1" applyBorder="1" applyAlignment="1">
      <alignment horizontal="center"/>
    </xf>
    <xf numFmtId="172" fontId="9" fillId="3" borderId="8" xfId="2" applyNumberFormat="1" applyFont="1" applyFill="1" applyBorder="1" applyAlignment="1">
      <alignment horizontal="center"/>
    </xf>
    <xf numFmtId="172" fontId="3" fillId="0" borderId="2" xfId="2" applyNumberFormat="1" applyFont="1" applyFill="1" applyBorder="1" applyAlignment="1">
      <alignment horizontal="center"/>
    </xf>
    <xf numFmtId="167" fontId="3" fillId="0" borderId="3" xfId="3" applyNumberFormat="1" applyFont="1" applyFill="1" applyBorder="1" applyAlignment="1">
      <alignment horizontal="center"/>
    </xf>
    <xf numFmtId="170" fontId="3" fillId="0" borderId="3" xfId="2" applyNumberFormat="1" applyFont="1" applyFill="1" applyBorder="1" applyAlignment="1">
      <alignment horizontal="center"/>
    </xf>
    <xf numFmtId="167" fontId="9" fillId="5" borderId="4" xfId="2" applyNumberFormat="1" applyFont="1" applyFill="1" applyBorder="1" applyAlignment="1">
      <alignment horizontal="center"/>
    </xf>
    <xf numFmtId="170" fontId="3" fillId="5" borderId="4" xfId="2" applyNumberFormat="1" applyFont="1" applyFill="1" applyBorder="1" applyAlignment="1">
      <alignment horizontal="center"/>
    </xf>
    <xf numFmtId="170" fontId="9" fillId="5" borderId="1" xfId="2" applyNumberFormat="1" applyFont="1" applyFill="1" applyBorder="1" applyAlignment="1">
      <alignment horizontal="center"/>
    </xf>
    <xf numFmtId="170" fontId="9" fillId="3" borderId="8" xfId="2" applyNumberFormat="1" applyFont="1" applyFill="1" applyBorder="1" applyAlignment="1">
      <alignment horizontal="center"/>
    </xf>
    <xf numFmtId="170" fontId="3" fillId="0" borderId="2" xfId="2" applyNumberFormat="1" applyFont="1" applyBorder="1" applyAlignment="1">
      <alignment horizontal="center"/>
    </xf>
    <xf numFmtId="170" fontId="3" fillId="0" borderId="3" xfId="2" applyNumberFormat="1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vertical="center"/>
    </xf>
    <xf numFmtId="167" fontId="3" fillId="0" borderId="8" xfId="3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76" fontId="7" fillId="3" borderId="1" xfId="1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center" vertical="center"/>
    </xf>
    <xf numFmtId="176" fontId="24" fillId="0" borderId="3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4" fillId="0" borderId="9" xfId="0" applyNumberFormat="1" applyFont="1" applyFill="1" applyBorder="1" applyAlignment="1">
      <alignment horizontal="center" vertical="center"/>
    </xf>
    <xf numFmtId="176" fontId="9" fillId="3" borderId="1" xfId="1" applyNumberFormat="1" applyFont="1" applyFill="1" applyBorder="1" applyAlignment="1">
      <alignment horizontal="center" vertical="center"/>
    </xf>
    <xf numFmtId="177" fontId="9" fillId="3" borderId="1" xfId="1" applyNumberFormat="1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7" fontId="3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178" fontId="7" fillId="3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3" fontId="24" fillId="0" borderId="2" xfId="0" applyNumberFormat="1" applyFont="1" applyFill="1" applyBorder="1" applyAlignment="1">
      <alignment horizontal="center" vertical="center"/>
    </xf>
    <xf numFmtId="178" fontId="24" fillId="0" borderId="2" xfId="0" applyNumberFormat="1" applyFont="1" applyFill="1" applyBorder="1" applyAlignment="1">
      <alignment horizontal="center" vertical="center"/>
    </xf>
    <xf numFmtId="3" fontId="24" fillId="0" borderId="3" xfId="0" applyNumberFormat="1" applyFont="1" applyFill="1" applyBorder="1" applyAlignment="1">
      <alignment horizontal="center" vertical="center"/>
    </xf>
    <xf numFmtId="178" fontId="24" fillId="0" borderId="3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horizontal="center" vertical="center"/>
    </xf>
    <xf numFmtId="178" fontId="24" fillId="0" borderId="4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178" fontId="24" fillId="0" borderId="12" xfId="0" applyNumberFormat="1" applyFont="1" applyFill="1" applyBorder="1" applyAlignment="1">
      <alignment horizontal="center" vertical="center"/>
    </xf>
    <xf numFmtId="3" fontId="24" fillId="0" borderId="9" xfId="0" applyNumberFormat="1" applyFont="1" applyFill="1" applyBorder="1" applyAlignment="1">
      <alignment horizontal="center" vertical="center"/>
    </xf>
    <xf numFmtId="178" fontId="24" fillId="0" borderId="9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3" fontId="9" fillId="0" borderId="1" xfId="4" applyNumberFormat="1" applyFont="1" applyBorder="1" applyAlignment="1">
      <alignment horizontal="center" vertical="center"/>
    </xf>
    <xf numFmtId="178" fontId="9" fillId="0" borderId="1" xfId="4" applyNumberFormat="1" applyFont="1" applyBorder="1" applyAlignment="1">
      <alignment horizontal="center" vertical="center"/>
    </xf>
    <xf numFmtId="178" fontId="9" fillId="3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 applyAlignment="1">
      <alignment horizontal="center" vertical="center"/>
    </xf>
    <xf numFmtId="176" fontId="1" fillId="0" borderId="2" xfId="1" applyNumberFormat="1" applyBorder="1" applyAlignment="1">
      <alignment horizontal="center" vertical="center"/>
    </xf>
    <xf numFmtId="177" fontId="1" fillId="0" borderId="2" xfId="1" applyNumberFormat="1" applyBorder="1" applyAlignment="1">
      <alignment horizontal="center" vertical="center"/>
    </xf>
    <xf numFmtId="176" fontId="1" fillId="0" borderId="4" xfId="1" applyNumberForma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78" fontId="33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1" fillId="0" borderId="1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7" fontId="7" fillId="3" borderId="1" xfId="1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6" fontId="25" fillId="3" borderId="1" xfId="1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vertical="center"/>
    </xf>
    <xf numFmtId="3" fontId="9" fillId="0" borderId="1" xfId="1" applyNumberFormat="1" applyFont="1" applyBorder="1" applyAlignment="1">
      <alignment horizontal="center" vertical="center"/>
    </xf>
    <xf numFmtId="178" fontId="9" fillId="0" borderId="1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3" fontId="3" fillId="0" borderId="3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178" fontId="3" fillId="0" borderId="4" xfId="1" applyNumberFormat="1" applyFont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indent="1"/>
    </xf>
    <xf numFmtId="165" fontId="3" fillId="0" borderId="1" xfId="0" applyNumberFormat="1" applyFont="1" applyBorder="1" applyAlignment="1">
      <alignment horizontal="left" wrapText="1" indent="1"/>
    </xf>
    <xf numFmtId="176" fontId="0" fillId="0" borderId="0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indent="1"/>
    </xf>
    <xf numFmtId="0" fontId="0" fillId="0" borderId="20" xfId="0" applyFont="1" applyBorder="1" applyAlignment="1">
      <alignment horizontal="left" wrapText="1" indent="1"/>
    </xf>
    <xf numFmtId="3" fontId="0" fillId="3" borderId="1" xfId="1" applyNumberFormat="1" applyFont="1" applyFill="1" applyBorder="1" applyAlignment="1">
      <alignment horizontal="center"/>
    </xf>
    <xf numFmtId="178" fontId="0" fillId="3" borderId="1" xfId="1" applyNumberFormat="1" applyFont="1" applyFill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178" fontId="0" fillId="0" borderId="1" xfId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178" fontId="0" fillId="0" borderId="2" xfId="1" applyNumberFormat="1" applyFont="1" applyBorder="1" applyAlignment="1">
      <alignment horizontal="center"/>
    </xf>
    <xf numFmtId="3" fontId="0" fillId="0" borderId="4" xfId="1" applyNumberFormat="1" applyFont="1" applyBorder="1" applyAlignment="1">
      <alignment horizontal="center" vertical="center"/>
    </xf>
    <xf numFmtId="178" fontId="0" fillId="0" borderId="4" xfId="1" applyNumberFormat="1" applyFont="1" applyBorder="1" applyAlignment="1">
      <alignment horizontal="center" vertical="center"/>
    </xf>
    <xf numFmtId="3" fontId="0" fillId="3" borderId="1" xfId="1" applyNumberFormat="1" applyFont="1" applyFill="1" applyBorder="1" applyAlignment="1">
      <alignment horizontal="center" vertical="center"/>
    </xf>
    <xf numFmtId="178" fontId="0" fillId="3" borderId="1" xfId="1" applyNumberFormat="1" applyFont="1" applyFill="1" applyBorder="1" applyAlignment="1">
      <alignment horizontal="center" vertical="center"/>
    </xf>
    <xf numFmtId="174" fontId="3" fillId="0" borderId="8" xfId="3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right" vertical="center"/>
    </xf>
    <xf numFmtId="174" fontId="3" fillId="0" borderId="1" xfId="3" applyNumberFormat="1" applyFont="1" applyBorder="1" applyAlignment="1">
      <alignment horizontal="right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167" fontId="7" fillId="3" borderId="1" xfId="1" applyNumberFormat="1" applyFont="1" applyFill="1" applyBorder="1" applyAlignment="1">
      <alignment horizontal="center" vertical="center"/>
    </xf>
    <xf numFmtId="174" fontId="27" fillId="0" borderId="1" xfId="1" applyNumberFormat="1" applyFont="1" applyBorder="1" applyAlignment="1">
      <alignment horizontal="center"/>
    </xf>
    <xf numFmtId="174" fontId="25" fillId="9" borderId="1" xfId="1" applyNumberFormat="1" applyFont="1" applyFill="1" applyBorder="1" applyAlignment="1">
      <alignment horizontal="center"/>
    </xf>
    <xf numFmtId="0" fontId="25" fillId="0" borderId="6" xfId="0" applyFont="1" applyBorder="1" applyAlignment="1"/>
    <xf numFmtId="0" fontId="27" fillId="0" borderId="0" xfId="0" applyFont="1"/>
    <xf numFmtId="165" fontId="25" fillId="0" borderId="10" xfId="0" applyNumberFormat="1" applyFont="1" applyBorder="1" applyAlignment="1">
      <alignment vertical="center"/>
    </xf>
    <xf numFmtId="165" fontId="25" fillId="0" borderId="1" xfId="0" applyNumberFormat="1" applyFont="1" applyBorder="1" applyAlignment="1">
      <alignment horizontal="center" vertical="center" wrapText="1"/>
    </xf>
    <xf numFmtId="165" fontId="25" fillId="3" borderId="10" xfId="0" applyNumberFormat="1" applyFont="1" applyFill="1" applyBorder="1" applyAlignment="1"/>
    <xf numFmtId="167" fontId="17" fillId="3" borderId="1" xfId="1" applyNumberFormat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left"/>
    </xf>
    <xf numFmtId="167" fontId="17" fillId="0" borderId="1" xfId="3" applyNumberFormat="1" applyFont="1" applyFill="1" applyBorder="1" applyAlignment="1">
      <alignment horizontal="center"/>
    </xf>
    <xf numFmtId="165" fontId="18" fillId="0" borderId="2" xfId="0" applyNumberFormat="1" applyFont="1" applyBorder="1" applyAlignment="1">
      <alignment horizontal="left" wrapText="1" indent="1"/>
    </xf>
    <xf numFmtId="167" fontId="18" fillId="0" borderId="11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left" wrapText="1" indent="1"/>
    </xf>
    <xf numFmtId="167" fontId="18" fillId="0" borderId="3" xfId="0" applyNumberFormat="1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left" wrapText="1" indent="1"/>
    </xf>
    <xf numFmtId="165" fontId="18" fillId="0" borderId="2" xfId="0" applyNumberFormat="1" applyFont="1" applyBorder="1" applyAlignment="1">
      <alignment horizontal="left" indent="1"/>
    </xf>
    <xf numFmtId="165" fontId="18" fillId="0" borderId="4" xfId="0" applyNumberFormat="1" applyFont="1" applyBorder="1" applyAlignment="1">
      <alignment horizontal="left" indent="1"/>
    </xf>
    <xf numFmtId="165" fontId="25" fillId="3" borderId="1" xfId="0" applyNumberFormat="1" applyFont="1" applyFill="1" applyBorder="1" applyAlignment="1"/>
    <xf numFmtId="167" fontId="18" fillId="0" borderId="1" xfId="3" applyNumberFormat="1" applyFont="1" applyFill="1" applyBorder="1" applyAlignment="1">
      <alignment horizontal="center"/>
    </xf>
    <xf numFmtId="167" fontId="18" fillId="0" borderId="4" xfId="0" applyNumberFormat="1" applyFont="1" applyBorder="1" applyAlignment="1">
      <alignment horizontal="center" vertical="center"/>
    </xf>
    <xf numFmtId="167" fontId="18" fillId="0" borderId="9" xfId="0" applyNumberFormat="1" applyFont="1" applyBorder="1" applyAlignment="1">
      <alignment horizontal="center" vertical="center"/>
    </xf>
    <xf numFmtId="165" fontId="18" fillId="0" borderId="9" xfId="0" applyNumberFormat="1" applyFont="1" applyBorder="1" applyAlignment="1">
      <alignment horizontal="left" indent="1"/>
    </xf>
    <xf numFmtId="0" fontId="41" fillId="0" borderId="0" xfId="0" applyFont="1"/>
    <xf numFmtId="0" fontId="4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/>
    </xf>
    <xf numFmtId="167" fontId="17" fillId="3" borderId="1" xfId="3" applyNumberFormat="1" applyFont="1" applyFill="1" applyBorder="1" applyAlignment="1">
      <alignment horizontal="center" vertical="center"/>
    </xf>
    <xf numFmtId="167" fontId="17" fillId="5" borderId="1" xfId="2" applyNumberFormat="1" applyFont="1" applyFill="1" applyBorder="1" applyAlignment="1">
      <alignment horizontal="center" vertical="center"/>
    </xf>
    <xf numFmtId="168" fontId="17" fillId="5" borderId="1" xfId="2" applyNumberFormat="1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horizontal="left" vertical="center"/>
    </xf>
    <xf numFmtId="167" fontId="17" fillId="3" borderId="8" xfId="3" applyNumberFormat="1" applyFont="1" applyFill="1" applyBorder="1" applyAlignment="1">
      <alignment horizontal="center" vertical="center"/>
    </xf>
    <xf numFmtId="174" fontId="17" fillId="3" borderId="8" xfId="3" applyNumberFormat="1" applyFont="1" applyFill="1" applyBorder="1" applyAlignment="1">
      <alignment horizontal="center" vertical="center"/>
    </xf>
    <xf numFmtId="169" fontId="18" fillId="0" borderId="2" xfId="3" applyNumberFormat="1" applyFont="1" applyFill="1" applyBorder="1" applyAlignment="1">
      <alignment horizontal="left" vertical="center" wrapText="1" indent="1"/>
    </xf>
    <xf numFmtId="167" fontId="18" fillId="0" borderId="2" xfId="3" applyNumberFormat="1" applyFont="1" applyBorder="1" applyAlignment="1">
      <alignment horizontal="center" vertical="center"/>
    </xf>
    <xf numFmtId="174" fontId="18" fillId="0" borderId="2" xfId="3" applyNumberFormat="1" applyFont="1" applyBorder="1" applyAlignment="1">
      <alignment horizontal="center" vertical="center"/>
    </xf>
    <xf numFmtId="169" fontId="18" fillId="0" borderId="3" xfId="3" applyNumberFormat="1" applyFont="1" applyFill="1" applyBorder="1" applyAlignment="1">
      <alignment horizontal="left" vertical="center" wrapText="1" indent="1"/>
    </xf>
    <xf numFmtId="167" fontId="18" fillId="0" borderId="3" xfId="3" applyNumberFormat="1" applyFont="1" applyFill="1" applyBorder="1" applyAlignment="1">
      <alignment horizontal="center" vertical="center"/>
    </xf>
    <xf numFmtId="174" fontId="18" fillId="0" borderId="3" xfId="3" applyNumberFormat="1" applyFont="1" applyFill="1" applyBorder="1" applyAlignment="1">
      <alignment horizontal="center" vertical="center"/>
    </xf>
    <xf numFmtId="169" fontId="17" fillId="0" borderId="4" xfId="3" applyNumberFormat="1" applyFont="1" applyBorder="1" applyAlignment="1">
      <alignment horizontal="left" vertical="center" wrapText="1"/>
    </xf>
    <xf numFmtId="167" fontId="18" fillId="0" borderId="4" xfId="3" applyNumberFormat="1" applyFont="1" applyBorder="1" applyAlignment="1">
      <alignment horizontal="center" vertical="center"/>
    </xf>
    <xf numFmtId="167" fontId="17" fillId="5" borderId="4" xfId="2" applyNumberFormat="1" applyFont="1" applyFill="1" applyBorder="1" applyAlignment="1">
      <alignment horizontal="center" vertical="center"/>
    </xf>
    <xf numFmtId="174" fontId="17" fillId="5" borderId="4" xfId="2" applyNumberFormat="1" applyFont="1" applyFill="1" applyBorder="1" applyAlignment="1">
      <alignment horizontal="center" vertical="center"/>
    </xf>
    <xf numFmtId="174" fontId="17" fillId="5" borderId="1" xfId="2" applyNumberFormat="1" applyFont="1" applyFill="1" applyBorder="1" applyAlignment="1">
      <alignment horizontal="center" vertical="center"/>
    </xf>
    <xf numFmtId="167" fontId="18" fillId="0" borderId="3" xfId="3" applyNumberFormat="1" applyFont="1" applyBorder="1" applyAlignment="1">
      <alignment horizontal="center" vertical="center"/>
    </xf>
    <xf numFmtId="174" fontId="18" fillId="0" borderId="3" xfId="3" applyNumberFormat="1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left"/>
    </xf>
    <xf numFmtId="174" fontId="17" fillId="3" borderId="1" xfId="1" applyNumberFormat="1" applyFont="1" applyFill="1" applyBorder="1" applyAlignment="1">
      <alignment horizontal="center" vertical="center"/>
    </xf>
    <xf numFmtId="0" fontId="17" fillId="3" borderId="1" xfId="3" applyFont="1" applyFill="1" applyBorder="1" applyAlignment="1">
      <alignment horizontal="left" indent="1"/>
    </xf>
    <xf numFmtId="0" fontId="17" fillId="0" borderId="1" xfId="0" applyFont="1" applyBorder="1" applyAlignment="1">
      <alignment horizontal="left" indent="1"/>
    </xf>
    <xf numFmtId="174" fontId="17" fillId="0" borderId="1" xfId="3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left" indent="2"/>
    </xf>
    <xf numFmtId="174" fontId="18" fillId="0" borderId="3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indent="2"/>
    </xf>
    <xf numFmtId="0" fontId="18" fillId="0" borderId="4" xfId="0" applyFont="1" applyBorder="1" applyAlignment="1">
      <alignment horizontal="left" indent="2"/>
    </xf>
    <xf numFmtId="0" fontId="18" fillId="0" borderId="1" xfId="0" applyFont="1" applyBorder="1" applyAlignment="1">
      <alignment horizontal="left" indent="2"/>
    </xf>
    <xf numFmtId="174" fontId="18" fillId="0" borderId="1" xfId="3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center"/>
    </xf>
    <xf numFmtId="0" fontId="17" fillId="0" borderId="8" xfId="3" applyFont="1" applyBorder="1" applyAlignment="1">
      <alignment horizontal="center" vertical="center" wrapText="1"/>
    </xf>
    <xf numFmtId="0" fontId="17" fillId="0" borderId="8" xfId="4" applyFont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left"/>
    </xf>
    <xf numFmtId="0" fontId="17" fillId="3" borderId="10" xfId="3" applyFont="1" applyFill="1" applyBorder="1" applyAlignment="1">
      <alignment horizontal="left" indent="1"/>
    </xf>
    <xf numFmtId="167" fontId="18" fillId="0" borderId="2" xfId="0" applyNumberFormat="1" applyFont="1" applyBorder="1" applyAlignment="1">
      <alignment horizontal="center" vertical="center"/>
    </xf>
    <xf numFmtId="174" fontId="18" fillId="0" borderId="2" xfId="0" applyNumberFormat="1" applyFont="1" applyBorder="1" applyAlignment="1">
      <alignment horizontal="center" vertical="center"/>
    </xf>
    <xf numFmtId="174" fontId="18" fillId="0" borderId="4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left" indent="1"/>
    </xf>
    <xf numFmtId="165" fontId="17" fillId="0" borderId="12" xfId="0" applyNumberFormat="1" applyFont="1" applyBorder="1" applyAlignment="1">
      <alignment horizontal="left"/>
    </xf>
    <xf numFmtId="167" fontId="18" fillId="0" borderId="12" xfId="0" applyNumberFormat="1" applyFont="1" applyBorder="1" applyAlignment="1">
      <alignment horizontal="center" vertical="center"/>
    </xf>
    <xf numFmtId="174" fontId="18" fillId="0" borderId="12" xfId="0" applyNumberFormat="1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174" fontId="18" fillId="0" borderId="1" xfId="0" applyNumberFormat="1" applyFont="1" applyBorder="1" applyAlignment="1">
      <alignment horizontal="center" vertical="center"/>
    </xf>
    <xf numFmtId="165" fontId="17" fillId="0" borderId="9" xfId="0" applyNumberFormat="1" applyFont="1" applyBorder="1" applyAlignment="1">
      <alignment horizontal="left"/>
    </xf>
    <xf numFmtId="174" fontId="18" fillId="0" borderId="9" xfId="0" applyNumberFormat="1" applyFont="1" applyBorder="1" applyAlignment="1">
      <alignment horizontal="center" vertical="center"/>
    </xf>
    <xf numFmtId="174" fontId="18" fillId="0" borderId="11" xfId="0" applyNumberFormat="1" applyFont="1" applyBorder="1" applyAlignment="1">
      <alignment horizontal="center" vertical="center"/>
    </xf>
    <xf numFmtId="0" fontId="44" fillId="0" borderId="0" xfId="8" applyFont="1"/>
    <xf numFmtId="0" fontId="19" fillId="0" borderId="0" xfId="8" applyFont="1"/>
    <xf numFmtId="164" fontId="27" fillId="0" borderId="0" xfId="1" applyFont="1"/>
    <xf numFmtId="0" fontId="25" fillId="3" borderId="1" xfId="0" applyFont="1" applyFill="1" applyBorder="1" applyAlignment="1"/>
    <xf numFmtId="3" fontId="25" fillId="3" borderId="1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/>
    </xf>
    <xf numFmtId="3" fontId="25" fillId="0" borderId="1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left" wrapText="1" indent="1"/>
    </xf>
    <xf numFmtId="3" fontId="27" fillId="0" borderId="2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wrapText="1" indent="1"/>
    </xf>
    <xf numFmtId="3" fontId="27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left" wrapText="1" indent="1"/>
    </xf>
    <xf numFmtId="3" fontId="27" fillId="0" borderId="4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wrapText="1"/>
    </xf>
    <xf numFmtId="0" fontId="25" fillId="3" borderId="1" xfId="0" applyFont="1" applyFill="1" applyBorder="1" applyAlignment="1">
      <alignment wrapText="1"/>
    </xf>
    <xf numFmtId="164" fontId="41" fillId="0" borderId="0" xfId="1" applyFont="1"/>
    <xf numFmtId="0" fontId="17" fillId="3" borderId="8" xfId="3" applyFont="1" applyFill="1" applyBorder="1" applyAlignment="1">
      <alignment horizontal="left" vertical="center" indent="1"/>
    </xf>
    <xf numFmtId="3" fontId="17" fillId="3" borderId="1" xfId="5" applyNumberFormat="1" applyFont="1" applyFill="1" applyBorder="1" applyAlignment="1">
      <alignment horizontal="center" vertical="center"/>
    </xf>
    <xf numFmtId="178" fontId="17" fillId="3" borderId="1" xfId="5" applyNumberFormat="1" applyFont="1" applyFill="1" applyBorder="1" applyAlignment="1">
      <alignment horizontal="center" vertical="center"/>
    </xf>
    <xf numFmtId="165" fontId="17" fillId="0" borderId="1" xfId="1" applyNumberFormat="1" applyFont="1" applyBorder="1"/>
    <xf numFmtId="3" fontId="17" fillId="0" borderId="1" xfId="1" applyNumberFormat="1" applyFont="1" applyBorder="1" applyAlignment="1">
      <alignment horizontal="center" vertical="center"/>
    </xf>
    <xf numFmtId="178" fontId="17" fillId="0" borderId="1" xfId="1" applyNumberFormat="1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left" wrapText="1" indent="1"/>
    </xf>
    <xf numFmtId="3" fontId="18" fillId="0" borderId="1" xfId="1" applyNumberFormat="1" applyFont="1" applyBorder="1" applyAlignment="1">
      <alignment horizontal="center" vertical="center"/>
    </xf>
    <xf numFmtId="178" fontId="18" fillId="0" borderId="1" xfId="1" applyNumberFormat="1" applyFont="1" applyBorder="1" applyAlignment="1">
      <alignment horizontal="center" vertical="center"/>
    </xf>
    <xf numFmtId="165" fontId="18" fillId="0" borderId="2" xfId="1" applyNumberFormat="1" applyFont="1" applyBorder="1" applyAlignment="1">
      <alignment horizontal="left" wrapText="1" indent="1"/>
    </xf>
    <xf numFmtId="3" fontId="18" fillId="0" borderId="2" xfId="1" applyNumberFormat="1" applyFont="1" applyBorder="1" applyAlignment="1">
      <alignment horizontal="center" vertical="center"/>
    </xf>
    <xf numFmtId="178" fontId="18" fillId="0" borderId="2" xfId="1" applyNumberFormat="1" applyFont="1" applyBorder="1" applyAlignment="1">
      <alignment horizontal="center" vertical="center"/>
    </xf>
    <xf numFmtId="165" fontId="18" fillId="0" borderId="3" xfId="1" applyNumberFormat="1" applyFont="1" applyBorder="1" applyAlignment="1">
      <alignment horizontal="left" wrapText="1" indent="1"/>
    </xf>
    <xf numFmtId="3" fontId="18" fillId="0" borderId="3" xfId="1" applyNumberFormat="1" applyFont="1" applyBorder="1" applyAlignment="1">
      <alignment horizontal="center" vertical="center"/>
    </xf>
    <xf numFmtId="178" fontId="18" fillId="0" borderId="3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wrapText="1" indent="2"/>
    </xf>
    <xf numFmtId="3" fontId="18" fillId="0" borderId="2" xfId="0" applyNumberFormat="1" applyFont="1" applyBorder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left" wrapText="1" indent="2"/>
    </xf>
    <xf numFmtId="3" fontId="18" fillId="0" borderId="3" xfId="0" applyNumberFormat="1" applyFont="1" applyBorder="1" applyAlignment="1">
      <alignment horizontal="center" vertical="center"/>
    </xf>
    <xf numFmtId="178" fontId="18" fillId="0" borderId="3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wrapText="1" indent="2"/>
    </xf>
    <xf numFmtId="3" fontId="18" fillId="0" borderId="4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wrapText="1" indent="1"/>
    </xf>
    <xf numFmtId="0" fontId="18" fillId="0" borderId="1" xfId="0" applyFont="1" applyBorder="1" applyAlignment="1">
      <alignment horizontal="left" wrapText="1" indent="2"/>
    </xf>
    <xf numFmtId="3" fontId="18" fillId="0" borderId="1" xfId="0" applyNumberFormat="1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164" fontId="25" fillId="0" borderId="1" xfId="1" applyFont="1" applyBorder="1" applyAlignment="1">
      <alignment horizontal="center" vertical="center" wrapText="1"/>
    </xf>
    <xf numFmtId="178" fontId="25" fillId="3" borderId="1" xfId="1" applyNumberFormat="1" applyFont="1" applyFill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Fill="1" applyBorder="1" applyAlignment="1">
      <alignment horizontal="center" vertical="center"/>
    </xf>
    <xf numFmtId="178" fontId="18" fillId="0" borderId="2" xfId="0" applyNumberFormat="1" applyFont="1" applyFill="1" applyBorder="1" applyAlignment="1">
      <alignment horizontal="center" vertical="center"/>
    </xf>
    <xf numFmtId="3" fontId="18" fillId="0" borderId="3" xfId="0" applyNumberFormat="1" applyFont="1" applyFill="1" applyBorder="1" applyAlignment="1">
      <alignment horizontal="center" vertical="center"/>
    </xf>
    <xf numFmtId="178" fontId="18" fillId="0" borderId="3" xfId="0" applyNumberFormat="1" applyFont="1" applyFill="1" applyBorder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wrapText="1" indent="1"/>
    </xf>
    <xf numFmtId="3" fontId="27" fillId="0" borderId="1" xfId="0" applyNumberFormat="1" applyFont="1" applyFill="1" applyBorder="1" applyAlignment="1">
      <alignment horizontal="center" vertical="center"/>
    </xf>
    <xf numFmtId="3" fontId="18" fillId="0" borderId="1" xfId="3" applyNumberFormat="1" applyFont="1" applyBorder="1" applyAlignment="1">
      <alignment horizontal="center" vertical="center"/>
    </xf>
    <xf numFmtId="178" fontId="18" fillId="0" borderId="1" xfId="3" applyNumberFormat="1" applyFont="1" applyBorder="1" applyAlignment="1">
      <alignment horizontal="center" vertical="center"/>
    </xf>
    <xf numFmtId="0" fontId="0" fillId="0" borderId="3" xfId="0" applyBorder="1" applyAlignment="1">
      <alignment horizontal="left" wrapText="1" indent="2"/>
    </xf>
    <xf numFmtId="0" fontId="25" fillId="3" borderId="10" xfId="0" applyFont="1" applyFill="1" applyBorder="1" applyAlignment="1"/>
    <xf numFmtId="0" fontId="17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 wrapText="1" indent="1"/>
    </xf>
    <xf numFmtId="176" fontId="18" fillId="0" borderId="2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wrapText="1" indent="1"/>
    </xf>
    <xf numFmtId="176" fontId="18" fillId="0" borderId="3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wrapText="1" indent="1"/>
    </xf>
    <xf numFmtId="176" fontId="18" fillId="0" borderId="18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wrapText="1"/>
    </xf>
    <xf numFmtId="176" fontId="17" fillId="0" borderId="1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wrapText="1" indent="1"/>
    </xf>
    <xf numFmtId="176" fontId="18" fillId="0" borderId="4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wrapText="1"/>
    </xf>
    <xf numFmtId="176" fontId="27" fillId="0" borderId="1" xfId="0" applyNumberFormat="1" applyFont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176" fontId="17" fillId="3" borderId="1" xfId="1" applyNumberFormat="1" applyFont="1" applyFill="1" applyBorder="1" applyAlignment="1">
      <alignment horizontal="center"/>
    </xf>
    <xf numFmtId="176" fontId="17" fillId="5" borderId="1" xfId="1" applyNumberFormat="1" applyFont="1" applyFill="1" applyBorder="1" applyAlignment="1">
      <alignment horizontal="center"/>
    </xf>
    <xf numFmtId="177" fontId="17" fillId="5" borderId="1" xfId="1" applyNumberFormat="1" applyFont="1" applyFill="1" applyBorder="1" applyAlignment="1">
      <alignment horizontal="center"/>
    </xf>
    <xf numFmtId="177" fontId="17" fillId="3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 vertical="center" wrapText="1" indent="1"/>
    </xf>
    <xf numFmtId="176" fontId="18" fillId="0" borderId="1" xfId="1" applyNumberFormat="1" applyFont="1" applyBorder="1" applyAlignment="1">
      <alignment horizontal="center"/>
    </xf>
    <xf numFmtId="177" fontId="18" fillId="0" borderId="1" xfId="1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176" fontId="18" fillId="0" borderId="0" xfId="0" applyNumberFormat="1" applyFont="1" applyFill="1" applyAlignment="1">
      <alignment horizontal="center"/>
    </xf>
    <xf numFmtId="176" fontId="18" fillId="5" borderId="1" xfId="1" applyNumberFormat="1" applyFont="1" applyFill="1" applyBorder="1" applyAlignment="1">
      <alignment horizontal="center"/>
    </xf>
    <xf numFmtId="177" fontId="18" fillId="5" borderId="1" xfId="1" applyNumberFormat="1" applyFont="1" applyFill="1" applyBorder="1" applyAlignment="1">
      <alignment horizontal="center"/>
    </xf>
    <xf numFmtId="176" fontId="18" fillId="3" borderId="1" xfId="1" applyNumberFormat="1" applyFont="1" applyFill="1" applyBorder="1" applyAlignment="1">
      <alignment horizontal="center"/>
    </xf>
    <xf numFmtId="176" fontId="18" fillId="0" borderId="1" xfId="0" applyNumberFormat="1" applyFont="1" applyFill="1" applyBorder="1" applyAlignment="1">
      <alignment horizontal="center"/>
    </xf>
    <xf numFmtId="177" fontId="18" fillId="0" borderId="1" xfId="0" applyNumberFormat="1" applyFont="1" applyFill="1" applyBorder="1" applyAlignment="1">
      <alignment horizontal="center"/>
    </xf>
    <xf numFmtId="0" fontId="27" fillId="0" borderId="1" xfId="0" applyFont="1" applyBorder="1"/>
    <xf numFmtId="176" fontId="27" fillId="0" borderId="1" xfId="1" applyNumberFormat="1" applyFont="1" applyBorder="1" applyAlignment="1">
      <alignment horizontal="center"/>
    </xf>
    <xf numFmtId="177" fontId="27" fillId="0" borderId="1" xfId="1" applyNumberFormat="1" applyFont="1" applyBorder="1" applyAlignment="1">
      <alignment horizontal="center"/>
    </xf>
    <xf numFmtId="176" fontId="18" fillId="0" borderId="3" xfId="0" applyNumberFormat="1" applyFont="1" applyBorder="1" applyAlignment="1">
      <alignment horizontal="center" vertical="center"/>
    </xf>
    <xf numFmtId="177" fontId="18" fillId="0" borderId="3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0" fontId="17" fillId="3" borderId="10" xfId="3" applyFont="1" applyFill="1" applyBorder="1" applyAlignment="1">
      <alignment horizontal="left" wrapText="1" indent="1"/>
    </xf>
    <xf numFmtId="176" fontId="27" fillId="3" borderId="1" xfId="1" applyNumberFormat="1" applyFont="1" applyFill="1" applyBorder="1" applyAlignment="1">
      <alignment horizontal="center"/>
    </xf>
    <xf numFmtId="177" fontId="27" fillId="3" borderId="1" xfId="1" applyNumberFormat="1" applyFont="1" applyFill="1" applyBorder="1" applyAlignment="1">
      <alignment horizontal="center"/>
    </xf>
    <xf numFmtId="177" fontId="25" fillId="3" borderId="1" xfId="1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77" fontId="18" fillId="0" borderId="18" xfId="0" applyNumberFormat="1" applyFont="1" applyFill="1" applyBorder="1" applyAlignment="1">
      <alignment horizontal="center"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indent="1"/>
    </xf>
    <xf numFmtId="176" fontId="18" fillId="0" borderId="1" xfId="0" applyNumberFormat="1" applyFont="1" applyBorder="1" applyAlignment="1">
      <alignment horizontal="center" vertical="center"/>
    </xf>
    <xf numFmtId="177" fontId="18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indent="1"/>
    </xf>
    <xf numFmtId="0" fontId="18" fillId="0" borderId="3" xfId="0" applyFont="1" applyBorder="1" applyAlignment="1">
      <alignment horizontal="left" indent="1"/>
    </xf>
    <xf numFmtId="0" fontId="17" fillId="0" borderId="1" xfId="0" applyFont="1" applyBorder="1" applyAlignment="1">
      <alignment horizontal="left" vertical="center"/>
    </xf>
    <xf numFmtId="176" fontId="25" fillId="3" borderId="1" xfId="1" applyNumberFormat="1" applyFont="1" applyFill="1" applyBorder="1" applyAlignment="1">
      <alignment horizontal="center"/>
    </xf>
    <xf numFmtId="176" fontId="1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left" indent="2"/>
    </xf>
    <xf numFmtId="176" fontId="17" fillId="0" borderId="1" xfId="0" applyNumberFormat="1" applyFont="1" applyFill="1" applyBorder="1" applyAlignment="1">
      <alignment horizontal="center"/>
    </xf>
    <xf numFmtId="0" fontId="18" fillId="4" borderId="7" xfId="3" applyFont="1" applyFill="1" applyBorder="1" applyAlignment="1">
      <alignment horizontal="center" vertical="center" wrapText="1"/>
    </xf>
    <xf numFmtId="171" fontId="17" fillId="8" borderId="1" xfId="7" applyNumberFormat="1" applyFont="1" applyFill="1" applyBorder="1" applyAlignment="1">
      <alignment horizontal="center" vertical="center"/>
    </xf>
    <xf numFmtId="0" fontId="25" fillId="0" borderId="0" xfId="0" applyFont="1"/>
    <xf numFmtId="176" fontId="17" fillId="0" borderId="0" xfId="0" applyNumberFormat="1" applyFont="1" applyFill="1" applyAlignment="1">
      <alignment horizontal="center"/>
    </xf>
    <xf numFmtId="0" fontId="25" fillId="0" borderId="0" xfId="0" applyFont="1" applyAlignment="1">
      <alignment horizontal="left" vertical="center"/>
    </xf>
    <xf numFmtId="0" fontId="18" fillId="2" borderId="1" xfId="4" applyFont="1" applyFill="1" applyBorder="1" applyAlignment="1">
      <alignment horizontal="center" vertical="center" wrapText="1"/>
    </xf>
    <xf numFmtId="176" fontId="17" fillId="3" borderId="1" xfId="0" applyNumberFormat="1" applyFont="1" applyFill="1" applyBorder="1" applyAlignment="1">
      <alignment horizontal="center" vertical="center"/>
    </xf>
    <xf numFmtId="177" fontId="17" fillId="3" borderId="1" xfId="0" applyNumberFormat="1" applyFont="1" applyFill="1" applyBorder="1" applyAlignment="1">
      <alignment horizontal="center" vertical="center"/>
    </xf>
    <xf numFmtId="177" fontId="18" fillId="3" borderId="1" xfId="1" applyNumberFormat="1" applyFont="1" applyFill="1" applyBorder="1" applyAlignment="1">
      <alignment horizontal="center"/>
    </xf>
    <xf numFmtId="176" fontId="17" fillId="3" borderId="1" xfId="5" applyNumberFormat="1" applyFont="1" applyFill="1" applyBorder="1" applyAlignment="1">
      <alignment horizontal="center" vertical="center"/>
    </xf>
    <xf numFmtId="177" fontId="17" fillId="3" borderId="1" xfId="5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indent="2"/>
    </xf>
    <xf numFmtId="0" fontId="25" fillId="0" borderId="0" xfId="0" applyFont="1" applyAlignment="1">
      <alignment horizontal="justify" vertical="center"/>
    </xf>
    <xf numFmtId="0" fontId="18" fillId="4" borderId="1" xfId="3" applyFont="1" applyFill="1" applyBorder="1" applyAlignment="1">
      <alignment horizontal="center" vertical="center" wrapText="1"/>
    </xf>
    <xf numFmtId="177" fontId="25" fillId="3" borderId="1" xfId="1" applyNumberFormat="1" applyFont="1" applyFill="1" applyBorder="1" applyAlignment="1">
      <alignment horizontal="center"/>
    </xf>
    <xf numFmtId="177" fontId="17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 vertical="center"/>
    </xf>
    <xf numFmtId="167" fontId="17" fillId="0" borderId="2" xfId="0" applyNumberFormat="1" applyFont="1" applyBorder="1" applyAlignment="1">
      <alignment horizontal="center" vertical="center"/>
    </xf>
    <xf numFmtId="174" fontId="17" fillId="0" borderId="2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left" vertical="center" indent="1"/>
    </xf>
    <xf numFmtId="167" fontId="18" fillId="0" borderId="11" xfId="0" applyNumberFormat="1" applyFont="1" applyFill="1" applyBorder="1" applyAlignment="1">
      <alignment horizontal="center" vertical="center"/>
    </xf>
    <xf numFmtId="167" fontId="18" fillId="0" borderId="11" xfId="3" applyNumberFormat="1" applyFont="1" applyBorder="1" applyAlignment="1">
      <alignment horizontal="center"/>
    </xf>
    <xf numFmtId="174" fontId="18" fillId="0" borderId="11" xfId="3" applyNumberFormat="1" applyFont="1" applyBorder="1" applyAlignment="1">
      <alignment horizontal="center"/>
    </xf>
    <xf numFmtId="167" fontId="18" fillId="0" borderId="3" xfId="0" applyNumberFormat="1" applyFont="1" applyFill="1" applyBorder="1" applyAlignment="1">
      <alignment horizontal="center" vertical="center"/>
    </xf>
    <xf numFmtId="167" fontId="27" fillId="0" borderId="3" xfId="0" applyNumberFormat="1" applyFont="1" applyBorder="1" applyAlignment="1">
      <alignment horizontal="center" vertical="center"/>
    </xf>
    <xf numFmtId="174" fontId="27" fillId="0" borderId="3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1" xfId="8" applyFont="1" applyBorder="1" applyAlignment="1">
      <alignment horizontal="left" vertical="center"/>
    </xf>
    <xf numFmtId="0" fontId="9" fillId="0" borderId="1" xfId="8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0" fontId="7" fillId="0" borderId="1" xfId="8" applyFont="1" applyBorder="1" applyAlignment="1">
      <alignment horizontal="center" vertical="center" wrapText="1"/>
    </xf>
    <xf numFmtId="0" fontId="17" fillId="0" borderId="0" xfId="8" applyFont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3" fillId="0" borderId="5" xfId="0" applyFont="1" applyBorder="1" applyAlignment="1">
      <alignment horizontal="left" vertical="center" wrapText="1"/>
    </xf>
    <xf numFmtId="0" fontId="17" fillId="0" borderId="0" xfId="8" applyFont="1" applyAlignment="1">
      <alignment horizontal="left" wrapText="1"/>
    </xf>
    <xf numFmtId="0" fontId="17" fillId="0" borderId="0" xfId="8" applyFont="1" applyFill="1" applyAlignment="1">
      <alignment horizontal="left" wrapText="1"/>
    </xf>
    <xf numFmtId="0" fontId="5" fillId="0" borderId="5" xfId="0" applyFont="1" applyFill="1" applyBorder="1" applyAlignment="1">
      <alignment horizontal="left" vertical="center" wrapText="1"/>
    </xf>
    <xf numFmtId="0" fontId="9" fillId="0" borderId="6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wrapText="1"/>
    </xf>
    <xf numFmtId="0" fontId="9" fillId="0" borderId="5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/>
    </xf>
    <xf numFmtId="0" fontId="9" fillId="0" borderId="9" xfId="3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wrapText="1"/>
    </xf>
    <xf numFmtId="0" fontId="9" fillId="0" borderId="1" xfId="3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left" wrapText="1"/>
    </xf>
    <xf numFmtId="0" fontId="42" fillId="0" borderId="0" xfId="0" applyFont="1" applyAlignment="1">
      <alignment horizontal="left" vertical="center"/>
    </xf>
    <xf numFmtId="0" fontId="27" fillId="0" borderId="6" xfId="0" applyFont="1" applyBorder="1" applyAlignment="1">
      <alignment horizontal="left" wrapText="1"/>
    </xf>
    <xf numFmtId="0" fontId="41" fillId="0" borderId="5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/>
    </xf>
    <xf numFmtId="0" fontId="17" fillId="0" borderId="1" xfId="3" applyFont="1" applyBorder="1" applyAlignment="1">
      <alignment horizontal="left" vertical="center" wrapText="1"/>
    </xf>
    <xf numFmtId="0" fontId="17" fillId="0" borderId="6" xfId="3" applyFont="1" applyFill="1" applyBorder="1" applyAlignment="1">
      <alignment horizontal="left" vertical="center" wrapText="1"/>
    </xf>
    <xf numFmtId="0" fontId="17" fillId="0" borderId="8" xfId="3" applyFont="1" applyBorder="1" applyAlignment="1">
      <alignment horizontal="center" vertical="center"/>
    </xf>
    <xf numFmtId="0" fontId="17" fillId="0" borderId="9" xfId="3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wrapText="1"/>
    </xf>
    <xf numFmtId="0" fontId="26" fillId="0" borderId="5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17" fillId="0" borderId="5" xfId="3" applyFont="1" applyBorder="1" applyAlignment="1">
      <alignment horizontal="left" vertical="center" wrapText="1"/>
    </xf>
    <xf numFmtId="0" fontId="17" fillId="0" borderId="6" xfId="3" applyFont="1" applyBorder="1" applyAlignment="1">
      <alignment horizontal="left" vertical="center" wrapText="1"/>
    </xf>
    <xf numFmtId="0" fontId="17" fillId="0" borderId="8" xfId="3" applyFont="1" applyBorder="1" applyAlignment="1">
      <alignment horizontal="left" vertical="center"/>
    </xf>
    <xf numFmtId="0" fontId="17" fillId="0" borderId="9" xfId="3" applyFont="1" applyBorder="1" applyAlignment="1">
      <alignment horizontal="left" vertical="center"/>
    </xf>
    <xf numFmtId="0" fontId="17" fillId="0" borderId="1" xfId="3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</cellXfs>
  <cellStyles count="15">
    <cellStyle name="Campo tabella pivot" xfId="9" xr:uid="{CDBA8D5F-2A3A-46B7-BBDE-39417B8B82AB}"/>
    <cellStyle name="Categoria tabella pivot" xfId="10" xr:uid="{7130F9C2-11D8-4149-BE63-25583680CA13}"/>
    <cellStyle name="Collegamento ipertestuale" xfId="14" builtinId="8"/>
    <cellStyle name="Comma 2" xfId="5" xr:uid="{1F9DB7F6-21E4-4DF4-B10A-BBF8487E8E2D}"/>
    <cellStyle name="Migliaia" xfId="1" builtinId="3"/>
    <cellStyle name="Normal 2" xfId="8" xr:uid="{6E13EE7D-FEB6-4E5A-B409-7AD649ED800C}"/>
    <cellStyle name="Normal 2 2" xfId="4" xr:uid="{D4A0E271-C5FB-4F55-A917-BC4970813B9C}"/>
    <cellStyle name="Normal 3" xfId="3" xr:uid="{37C69E3D-A83F-4D81-B84A-96E107B1C348}"/>
    <cellStyle name="Normale" xfId="0" builtinId="0"/>
    <cellStyle name="Percent 2" xfId="7" xr:uid="{91C8520D-F1BA-4D67-B7F0-B97A152787A2}"/>
    <cellStyle name="Percent 2 2" xfId="6" xr:uid="{AE80D378-2BFA-43BD-92BB-16DFC28999F6}"/>
    <cellStyle name="Percentuale" xfId="2" builtinId="5"/>
    <cellStyle name="Risultato tabella pivot" xfId="13" xr:uid="{E873F8FA-6459-43EB-BE76-261B874FD009}"/>
    <cellStyle name="Titolo tabella pivot" xfId="12" xr:uid="{BBEC45BD-39CD-45B4-85A9-B9A6FAF61CD3}"/>
    <cellStyle name="Valore tabella pivot" xfId="11" xr:uid="{1CEEE71D-6B08-4015-BDEB-F5A47D5A7C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F094-27EA-401A-9BBE-5A091A20C871}">
  <sheetPr codeName="Sheet1"/>
  <dimension ref="A1:A29"/>
  <sheetViews>
    <sheetView zoomScale="70" zoomScaleNormal="70" workbookViewId="0">
      <selection activeCell="G16" sqref="G16"/>
    </sheetView>
  </sheetViews>
  <sheetFormatPr defaultRowHeight="14.5" x14ac:dyDescent="0.35"/>
  <cols>
    <col min="1" max="1" width="176.81640625" customWidth="1"/>
  </cols>
  <sheetData>
    <row r="1" spans="1:1" x14ac:dyDescent="0.35">
      <c r="A1" s="377" t="s">
        <v>328</v>
      </c>
    </row>
    <row r="2" spans="1:1" x14ac:dyDescent="0.35">
      <c r="A2" s="2" t="s">
        <v>0</v>
      </c>
    </row>
    <row r="3" spans="1:1" x14ac:dyDescent="0.35">
      <c r="A3" s="2" t="s">
        <v>1</v>
      </c>
    </row>
    <row r="4" spans="1:1" x14ac:dyDescent="0.35">
      <c r="A4" s="89" t="s">
        <v>60</v>
      </c>
    </row>
    <row r="5" spans="1:1" x14ac:dyDescent="0.35">
      <c r="A5" s="89" t="s">
        <v>61</v>
      </c>
    </row>
    <row r="6" spans="1:1" x14ac:dyDescent="0.35">
      <c r="A6" s="89" t="s">
        <v>62</v>
      </c>
    </row>
    <row r="7" spans="1:1" x14ac:dyDescent="0.35">
      <c r="A7" s="89" t="s">
        <v>63</v>
      </c>
    </row>
    <row r="8" spans="1:1" x14ac:dyDescent="0.35">
      <c r="A8" s="409" t="s">
        <v>357</v>
      </c>
    </row>
    <row r="9" spans="1:1" x14ac:dyDescent="0.35">
      <c r="A9" s="89" t="s">
        <v>64</v>
      </c>
    </row>
    <row r="10" spans="1:1" x14ac:dyDescent="0.35">
      <c r="A10" s="2" t="s">
        <v>3</v>
      </c>
    </row>
    <row r="11" spans="1:1" x14ac:dyDescent="0.35">
      <c r="A11" s="89" t="s">
        <v>65</v>
      </c>
    </row>
    <row r="12" spans="1:1" x14ac:dyDescent="0.35">
      <c r="A12" t="s">
        <v>329</v>
      </c>
    </row>
    <row r="13" spans="1:1" x14ac:dyDescent="0.35">
      <c r="A13" s="89" t="s">
        <v>57</v>
      </c>
    </row>
    <row r="14" spans="1:1" x14ac:dyDescent="0.35">
      <c r="A14" s="89" t="s">
        <v>36</v>
      </c>
    </row>
    <row r="15" spans="1:1" x14ac:dyDescent="0.35">
      <c r="A15" s="89" t="s">
        <v>58</v>
      </c>
    </row>
    <row r="16" spans="1:1" x14ac:dyDescent="0.35">
      <c r="A16" s="89" t="s">
        <v>44</v>
      </c>
    </row>
    <row r="17" spans="1:1" x14ac:dyDescent="0.35">
      <c r="A17" s="89" t="s">
        <v>45</v>
      </c>
    </row>
    <row r="18" spans="1:1" x14ac:dyDescent="0.35">
      <c r="A18" s="89" t="s">
        <v>136</v>
      </c>
    </row>
    <row r="19" spans="1:1" x14ac:dyDescent="0.35">
      <c r="A19" s="89" t="s">
        <v>48</v>
      </c>
    </row>
    <row r="20" spans="1:1" x14ac:dyDescent="0.35">
      <c r="A20" s="89" t="s">
        <v>50</v>
      </c>
    </row>
    <row r="21" spans="1:1" x14ac:dyDescent="0.35">
      <c r="A21" s="89" t="s">
        <v>51</v>
      </c>
    </row>
    <row r="22" spans="1:1" x14ac:dyDescent="0.35">
      <c r="A22" s="89" t="s">
        <v>137</v>
      </c>
    </row>
    <row r="23" spans="1:1" x14ac:dyDescent="0.35">
      <c r="A23" s="89" t="s">
        <v>138</v>
      </c>
    </row>
    <row r="24" spans="1:1" x14ac:dyDescent="0.35">
      <c r="A24" s="89" t="s">
        <v>52</v>
      </c>
    </row>
    <row r="25" spans="1:1" x14ac:dyDescent="0.35">
      <c r="A25" s="89" t="s">
        <v>53</v>
      </c>
    </row>
    <row r="26" spans="1:1" x14ac:dyDescent="0.35">
      <c r="A26" s="89" t="s">
        <v>54</v>
      </c>
    </row>
    <row r="27" spans="1:1" x14ac:dyDescent="0.35">
      <c r="A27" s="89" t="s">
        <v>55</v>
      </c>
    </row>
    <row r="28" spans="1:1" x14ac:dyDescent="0.35">
      <c r="A28" s="89" t="s">
        <v>59</v>
      </c>
    </row>
    <row r="29" spans="1:1" x14ac:dyDescent="0.35">
      <c r="A29" s="89" t="s">
        <v>56</v>
      </c>
    </row>
  </sheetData>
  <hyperlinks>
    <hyperlink ref="A4" location="'Tabella 1'!A1" display="Tabella 1 – Misure PNRR e FoC per Amministrazione titolare (milioni di euro)" xr:uid="{1ADE71A5-5AC4-4578-BF79-974736BE22BB}"/>
    <hyperlink ref="A5" location="'Tabella 2'!A1" display="Tabella 2 – Classificazione delle risorse PNRR e FoC per categoria di misura (milioni di euro e quote percentuali)" xr:uid="{BB611D68-DAB9-4D58-9033-C4B24DC7C0D0}"/>
    <hyperlink ref="A6" location="'Tabella 3'!A1" display="Tabella 3 - Valutazione della quota Mezzogiorno per le misure PNRR con destinazione territoriale al 31 gennaio 2022 (milioni di euro e quote percentuali)" xr:uid="{AB422252-A3EA-4EB7-8303-0C5C9971CA3E}"/>
    <hyperlink ref="A7" location="'Tabella 4'!A1" display="Tabella 4 - Valutazione della quota Mezzogiorno per le misure PNRR e FoC con destinazione territoriale al 31 gennaio 2022 (milioni di euro e quote percentuali)" xr:uid="{14E92A9D-C9F5-4F20-91F4-9CC76F72A152}"/>
    <hyperlink ref="A8" location="'Tabella 5'!A1" display="Tabella 5 - Risorse relative a misure PNRR e FOC con destinazione territoriale per stato di attivazione e Amministrazione di riferimento, al 31 gennaio 2022 (milioni di euro quote percentuali)" xr:uid="{72CBD160-4FAE-4714-BCF3-7012AF79677F}"/>
    <hyperlink ref="A9" location="'Tabella 6'!A1" display="Tabella 6 - Valutazione della quota Mezzogiorno delle misure PNRR e FoC con destinazione territoriale per stato di attivazione e Amministrazione di riferimento al 31 gennaio 2022 (milioni di euro e quote percentuali)" xr:uid="{EF9F4BE8-56EC-4581-8749-1CCA4E4AA815}"/>
    <hyperlink ref="A13" location="'1.MinPA'!Print_Area" display="1. Ministero per la Pubblica Amministrazione" xr:uid="{B98C6BC0-2655-4650-9C5B-44D2023201CC}"/>
    <hyperlink ref="A14" location="'2.Min.Giustizia'!Print_Area" display="2. Ministero della Giustizia " xr:uid="{A01A5BEF-9565-4ADE-ACDE-3EC43CFAA518}"/>
    <hyperlink ref="A15" location="'3.DTD'!Print_Area" display="3. Ministro per l'Innovazione Tecnologica e la Transizione Digitale" xr:uid="{4FC050D6-54E9-4D04-AA32-5189F0FAD7AF}"/>
    <hyperlink ref="A17" location="'5.MAECI'!Print_Area" display="5. Ministero degli Affari Esteri e della Cooperazione Internazionale" xr:uid="{2C6A4A26-41AC-4C29-B918-3FD95A529658}"/>
    <hyperlink ref="A16" location="'4.MISE'!Print_Area" display="4. Ministero dello Sviluppo Economico" xr:uid="{11D7DFD4-6BBC-445E-8F8E-A6361346F19C}"/>
    <hyperlink ref="A19" location="'7.MinTurismo'!Print_Area" display="7. Ministero del Turismo" xr:uid="{E96DF28F-3096-4823-8789-FEE9C85D6D8F}"/>
    <hyperlink ref="A26" location="MinInt.!Print_Area" display="14. Ministero dell’Interno" xr:uid="{727D4A53-81AD-4DA9-A61F-CDC6F53A3AA9}"/>
    <hyperlink ref="A18" location="'6.MinCultura'!Print_Area" display="6. Ministero della Cultura" xr:uid="{C4EF3E72-F4FD-466E-A0D1-4237B25DD267}"/>
    <hyperlink ref="A20" location="'8.MITE'!Print_Area" display="8. Ministero della Transizione Ecologica" xr:uid="{88524A4A-2399-4B4C-BE15-A5CC97B7CAF3}"/>
    <hyperlink ref="A21" location="'9.MIPAFF'!Print_Area" display="9. Ministero delle Politiche Agricole Alimentari e Forestali" xr:uid="{680F93AC-FAE3-4F43-9D12-36D068C2DDD6}"/>
    <hyperlink ref="A23" location="'11.Min.Istr.'!Print_Area" display="11. Ministero dell'Istruzione" xr:uid="{410A11F6-6404-4999-A74D-30A9A3A3C90D}"/>
    <hyperlink ref="A24" location="'12.MUR'!Print_Area" display="12. Ministero dell’Università e della Ricerca " xr:uid="{3A9E3FD2-70C0-4EE3-9B6F-D351BF40D71B}"/>
    <hyperlink ref="A25" location="'13.MLPS'!Print_Area" display="13. Ministero del Lavoro e delle Politiche Sociali" xr:uid="{F54FDFB1-4441-4202-B63A-531EBB2B12EF}"/>
    <hyperlink ref="A27" location="'15.MinSud'!A1" display="15. Ministro per il Sud e la Coesione Territoriale" xr:uid="{253945DD-C971-409E-B7AD-D8F19BA1826A}"/>
    <hyperlink ref="A28" location="'16.MinSalute'!Print_Area" display="16. Ministero della Salute" xr:uid="{B14D47F0-1414-49A5-81C8-C0ABDE209B65}"/>
    <hyperlink ref="A29" location="'17.Altre_amministrazioni'!Print_Area" display="17. Altre Amministrazioni" xr:uid="{C445038D-A9C5-4E6F-BBB4-ADBE2CDF71FE}"/>
    <hyperlink ref="A11" location="'Tabella 7'!A1" display="Tabella 7 – Risorse relative a misure PNRR e FoC con destinazione territoriale per grado di solidità della valutazione della quota Mezzogiorno al 31 gennaio 2022 (milioni di euro)" xr:uid="{688EFB64-F72B-4671-830D-D0A20C3F1989}"/>
    <hyperlink ref="A22" location="'10.MiMS'!Print_Area" display="10. Ministero delle Infrastrutture e Mobilità Sostenibile" xr:uid="{055FDFCE-1369-4437-9C88-9FA8FC9DC172}"/>
  </hyperlinks>
  <printOptions verticalCentered="1"/>
  <pageMargins left="0.39370078740157483" right="0.39370078740157483" top="0.74803149606299213" bottom="0.74803149606299213" header="0.31496062992125984" footer="0.31496062992125984"/>
  <pageSetup scale="70" fitToWidth="0" fitToHeight="0" pageOrder="overThenDown" orientation="landscape" r:id="rId1"/>
  <headerFooter>
    <oddHeader>&amp;R&amp;G</oddHeader>
    <oddFooter>&amp;RAggiornamento al 31 gennaio 2022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98280-5589-4144-9961-57A7A344BD33}">
  <sheetPr codeName="Sheet10">
    <pageSetUpPr fitToPage="1"/>
  </sheetPr>
  <dimension ref="A1:E88"/>
  <sheetViews>
    <sheetView topLeftCell="A76" zoomScale="95" zoomScaleNormal="95" workbookViewId="0">
      <selection activeCell="B77" sqref="B77:E86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4" x14ac:dyDescent="0.35">
      <c r="A1" s="91" t="s">
        <v>194</v>
      </c>
      <c r="B1" s="7"/>
      <c r="C1" s="7"/>
    </row>
    <row r="2" spans="1:4" ht="29" x14ac:dyDescent="0.35">
      <c r="A2" s="13" t="s">
        <v>4</v>
      </c>
      <c r="B2" s="3" t="s">
        <v>5</v>
      </c>
      <c r="C2" s="3" t="s">
        <v>6</v>
      </c>
    </row>
    <row r="3" spans="1:4" x14ac:dyDescent="0.35">
      <c r="A3" s="56" t="s">
        <v>7</v>
      </c>
      <c r="B3" s="8">
        <v>2721.5890752150003</v>
      </c>
      <c r="C3" s="95"/>
    </row>
    <row r="4" spans="1:4" x14ac:dyDescent="0.35">
      <c r="A4" s="57" t="s">
        <v>8</v>
      </c>
      <c r="B4" s="92">
        <v>2309.8500537250002</v>
      </c>
      <c r="C4" s="96"/>
    </row>
    <row r="5" spans="1:4" ht="29" x14ac:dyDescent="0.35">
      <c r="A5" s="158" t="s">
        <v>37</v>
      </c>
      <c r="B5" s="93">
        <v>2268.050053725</v>
      </c>
      <c r="C5" s="125"/>
    </row>
    <row r="6" spans="1:4" ht="29" x14ac:dyDescent="0.35">
      <c r="A6" s="159" t="s">
        <v>38</v>
      </c>
      <c r="B6" s="94">
        <v>41.8</v>
      </c>
      <c r="C6" s="127"/>
    </row>
    <row r="7" spans="1:4" x14ac:dyDescent="0.35">
      <c r="A7" s="57" t="s">
        <v>39</v>
      </c>
      <c r="B7" s="92">
        <v>411.73902149000014</v>
      </c>
      <c r="C7" s="96"/>
    </row>
    <row r="8" spans="1:4" x14ac:dyDescent="0.35">
      <c r="A8" s="124" t="s">
        <v>40</v>
      </c>
      <c r="B8" s="93">
        <v>411.73902149000014</v>
      </c>
      <c r="C8" s="125"/>
    </row>
    <row r="9" spans="1:4" x14ac:dyDescent="0.35">
      <c r="A9" s="4" t="s">
        <v>13</v>
      </c>
      <c r="B9" s="8">
        <v>133</v>
      </c>
      <c r="C9" s="8">
        <v>0</v>
      </c>
    </row>
    <row r="10" spans="1:4" x14ac:dyDescent="0.35">
      <c r="A10" s="57" t="s">
        <v>41</v>
      </c>
      <c r="B10" s="92">
        <v>132.9</v>
      </c>
      <c r="C10" s="55"/>
    </row>
    <row r="11" spans="1:4" ht="29" x14ac:dyDescent="0.35">
      <c r="A11" s="90" t="s">
        <v>42</v>
      </c>
      <c r="B11" s="93">
        <v>132.9</v>
      </c>
      <c r="C11" s="55"/>
    </row>
    <row r="12" spans="1:4" x14ac:dyDescent="0.35">
      <c r="A12" s="4" t="s">
        <v>14</v>
      </c>
      <c r="B12" s="8">
        <v>2854</v>
      </c>
      <c r="C12" s="8">
        <v>0</v>
      </c>
    </row>
    <row r="13" spans="1:4" s="123" customFormat="1" ht="25.25" customHeight="1" x14ac:dyDescent="0.3">
      <c r="A13" s="788" t="s">
        <v>15</v>
      </c>
      <c r="B13" s="788"/>
      <c r="C13" s="788"/>
    </row>
    <row r="14" spans="1:4" s="123" customFormat="1" ht="12" x14ac:dyDescent="0.3">
      <c r="A14" s="1" t="s">
        <v>2</v>
      </c>
    </row>
    <row r="16" spans="1:4" ht="28.25" customHeight="1" x14ac:dyDescent="0.35">
      <c r="A16" s="790" t="s">
        <v>190</v>
      </c>
      <c r="B16" s="790"/>
      <c r="C16" s="790"/>
      <c r="D16" s="790"/>
    </row>
    <row r="17" spans="1:5" ht="29" x14ac:dyDescent="0.35">
      <c r="A17" s="782" t="s">
        <v>16</v>
      </c>
      <c r="B17" s="14" t="s">
        <v>5</v>
      </c>
      <c r="C17" s="14" t="s">
        <v>43</v>
      </c>
      <c r="D17" s="14" t="s">
        <v>18</v>
      </c>
    </row>
    <row r="18" spans="1:5" x14ac:dyDescent="0.35">
      <c r="A18" s="783"/>
      <c r="B18" s="15" t="s">
        <v>19</v>
      </c>
      <c r="C18" s="16" t="s">
        <v>20</v>
      </c>
      <c r="D18" s="16" t="s">
        <v>21</v>
      </c>
    </row>
    <row r="19" spans="1:5" x14ac:dyDescent="0.35">
      <c r="A19" s="17" t="s">
        <v>7</v>
      </c>
      <c r="B19" s="18">
        <v>2721.5890752149999</v>
      </c>
      <c r="C19" s="19"/>
      <c r="D19" s="20"/>
    </row>
    <row r="20" spans="1:5" x14ac:dyDescent="0.35">
      <c r="A20" s="21" t="s">
        <v>22</v>
      </c>
      <c r="B20" s="22">
        <v>2721.5890752149999</v>
      </c>
      <c r="C20" s="22">
        <v>1103.3658635536199</v>
      </c>
      <c r="D20" s="101">
        <v>40.541236500460897</v>
      </c>
    </row>
    <row r="21" spans="1:5" x14ac:dyDescent="0.35">
      <c r="A21" s="23" t="s">
        <v>46</v>
      </c>
      <c r="B21" s="24">
        <v>2721.5890752149999</v>
      </c>
      <c r="C21" s="24">
        <v>1103.3658635536199</v>
      </c>
      <c r="D21" s="296">
        <v>40.541236500460904</v>
      </c>
      <c r="E21" s="102"/>
    </row>
    <row r="22" spans="1:5" x14ac:dyDescent="0.35">
      <c r="A22" s="25" t="s">
        <v>47</v>
      </c>
      <c r="B22" s="26">
        <v>0</v>
      </c>
      <c r="C22" s="26">
        <v>0</v>
      </c>
      <c r="D22" s="300">
        <v>0</v>
      </c>
    </row>
    <row r="23" spans="1:5" x14ac:dyDescent="0.35">
      <c r="A23" s="108" t="s">
        <v>66</v>
      </c>
      <c r="B23" s="28"/>
      <c r="C23" s="29"/>
      <c r="D23" s="301">
        <v>0</v>
      </c>
    </row>
    <row r="24" spans="1:5" x14ac:dyDescent="0.35">
      <c r="A24" s="17" t="s">
        <v>13</v>
      </c>
      <c r="B24" s="18">
        <v>132.9</v>
      </c>
      <c r="C24" s="19"/>
      <c r="D24" s="302">
        <v>0</v>
      </c>
    </row>
    <row r="25" spans="1:5" x14ac:dyDescent="0.35">
      <c r="A25" s="21" t="s">
        <v>22</v>
      </c>
      <c r="B25" s="22">
        <v>132.9</v>
      </c>
      <c r="C25" s="22">
        <v>33.6</v>
      </c>
      <c r="D25" s="294">
        <v>25.282167042889391</v>
      </c>
    </row>
    <row r="26" spans="1:5" x14ac:dyDescent="0.35">
      <c r="A26" s="23" t="s">
        <v>46</v>
      </c>
      <c r="B26" s="24">
        <v>132.9</v>
      </c>
      <c r="C26" s="24">
        <v>33.6</v>
      </c>
      <c r="D26" s="296">
        <v>25.282167042889391</v>
      </c>
    </row>
    <row r="27" spans="1:5" x14ac:dyDescent="0.35">
      <c r="A27" s="25" t="s">
        <v>47</v>
      </c>
      <c r="B27" s="32">
        <v>0</v>
      </c>
      <c r="C27" s="32"/>
      <c r="D27" s="297">
        <v>0</v>
      </c>
    </row>
    <row r="28" spans="1:5" x14ac:dyDescent="0.35">
      <c r="A28" s="108" t="s">
        <v>66</v>
      </c>
      <c r="B28" s="28"/>
      <c r="C28" s="29">
        <v>0</v>
      </c>
      <c r="D28" s="301">
        <v>0</v>
      </c>
    </row>
    <row r="29" spans="1:5" x14ac:dyDescent="0.35">
      <c r="A29" s="17" t="s">
        <v>14</v>
      </c>
      <c r="B29" s="18">
        <v>2854.489075215</v>
      </c>
      <c r="C29" s="19"/>
      <c r="D29" s="302">
        <v>0</v>
      </c>
    </row>
    <row r="30" spans="1:5" x14ac:dyDescent="0.35">
      <c r="A30" s="21" t="s">
        <v>22</v>
      </c>
      <c r="B30" s="22">
        <v>2854.489075215</v>
      </c>
      <c r="C30" s="22">
        <v>1136.9658635536198</v>
      </c>
      <c r="D30" s="294">
        <v>39.830801015344001</v>
      </c>
    </row>
    <row r="31" spans="1:5" x14ac:dyDescent="0.35">
      <c r="A31" s="23" t="s">
        <v>46</v>
      </c>
      <c r="B31" s="24">
        <v>2854.489075215</v>
      </c>
      <c r="C31" s="24">
        <v>1136.9658635536198</v>
      </c>
      <c r="D31" s="296">
        <v>39.830801015344001</v>
      </c>
    </row>
    <row r="32" spans="1:5" x14ac:dyDescent="0.35">
      <c r="A32" s="25" t="s">
        <v>47</v>
      </c>
      <c r="B32" s="32">
        <v>0</v>
      </c>
      <c r="C32" s="32">
        <v>0</v>
      </c>
      <c r="D32" s="297">
        <v>0</v>
      </c>
    </row>
    <row r="33" spans="1:4" x14ac:dyDescent="0.35">
      <c r="A33" s="108" t="s">
        <v>66</v>
      </c>
      <c r="B33" s="28">
        <v>0</v>
      </c>
      <c r="C33" s="29"/>
      <c r="D33" s="301"/>
    </row>
    <row r="34" spans="1:4" s="123" customFormat="1" ht="39.65" customHeight="1" x14ac:dyDescent="0.3">
      <c r="A34" s="788" t="s">
        <v>23</v>
      </c>
      <c r="B34" s="788"/>
      <c r="C34" s="788"/>
      <c r="D34" s="788"/>
    </row>
    <row r="35" spans="1:4" s="123" customFormat="1" ht="12" x14ac:dyDescent="0.3">
      <c r="A35" s="789" t="s">
        <v>24</v>
      </c>
      <c r="B35" s="789"/>
      <c r="C35" s="789"/>
      <c r="D35" s="789"/>
    </row>
    <row r="36" spans="1:4" x14ac:dyDescent="0.35">
      <c r="A36" s="117"/>
      <c r="B36" s="117"/>
      <c r="C36" s="117"/>
      <c r="D36" s="117"/>
    </row>
    <row r="37" spans="1:4" ht="30.65" customHeight="1" x14ac:dyDescent="0.35">
      <c r="A37" s="781" t="s">
        <v>191</v>
      </c>
      <c r="B37" s="781"/>
      <c r="C37" s="781"/>
      <c r="D37" s="781"/>
    </row>
    <row r="38" spans="1:4" ht="29" x14ac:dyDescent="0.35">
      <c r="A38" s="784" t="s">
        <v>25</v>
      </c>
      <c r="B38" s="34" t="s">
        <v>5</v>
      </c>
      <c r="C38" s="35" t="s">
        <v>17</v>
      </c>
      <c r="D38" s="35" t="s">
        <v>18</v>
      </c>
    </row>
    <row r="39" spans="1:4" x14ac:dyDescent="0.35">
      <c r="A39" s="785"/>
      <c r="B39" s="36" t="s">
        <v>19</v>
      </c>
      <c r="C39" s="36" t="s">
        <v>20</v>
      </c>
      <c r="D39" s="36" t="s">
        <v>21</v>
      </c>
    </row>
    <row r="40" spans="1:4" x14ac:dyDescent="0.35">
      <c r="A40" s="65" t="s">
        <v>26</v>
      </c>
      <c r="B40" s="22">
        <v>1248.2564789629005</v>
      </c>
      <c r="C40" s="22">
        <v>468.08949259841438</v>
      </c>
      <c r="D40" s="294">
        <v>37.499464291771282</v>
      </c>
    </row>
    <row r="41" spans="1:4" x14ac:dyDescent="0.35">
      <c r="A41" s="58" t="s">
        <v>27</v>
      </c>
      <c r="B41" s="22">
        <v>1248.2564789629005</v>
      </c>
      <c r="C41" s="22">
        <v>468.08949259841438</v>
      </c>
      <c r="D41" s="294">
        <v>37.499464291771282</v>
      </c>
    </row>
    <row r="42" spans="1:4" x14ac:dyDescent="0.35">
      <c r="A42" s="6" t="s">
        <v>8</v>
      </c>
      <c r="B42" s="97">
        <v>895.81245747290052</v>
      </c>
      <c r="C42" s="97">
        <v>399.11050710841437</v>
      </c>
      <c r="D42" s="295">
        <v>44.552908790117826</v>
      </c>
    </row>
    <row r="43" spans="1:4" ht="29" x14ac:dyDescent="0.35">
      <c r="A43" s="158" t="s">
        <v>37</v>
      </c>
      <c r="B43" s="93">
        <v>854.01245747290056</v>
      </c>
      <c r="C43" s="24">
        <v>382.3905071084144</v>
      </c>
      <c r="D43" s="296">
        <v>44.775752831515156</v>
      </c>
    </row>
    <row r="44" spans="1:4" ht="29" x14ac:dyDescent="0.35">
      <c r="A44" s="160" t="s">
        <v>38</v>
      </c>
      <c r="B44" s="94">
        <v>41.8</v>
      </c>
      <c r="C44" s="32">
        <v>16.72</v>
      </c>
      <c r="D44" s="297">
        <v>40</v>
      </c>
    </row>
    <row r="45" spans="1:4" x14ac:dyDescent="0.35">
      <c r="A45" s="6" t="s">
        <v>39</v>
      </c>
      <c r="B45" s="97">
        <v>352.44402149000007</v>
      </c>
      <c r="C45" s="97">
        <v>68.978985489999999</v>
      </c>
      <c r="D45" s="295">
        <v>19.571614578219524</v>
      </c>
    </row>
    <row r="46" spans="1:4" x14ac:dyDescent="0.35">
      <c r="A46" s="128" t="s">
        <v>40</v>
      </c>
      <c r="B46" s="24">
        <v>352.44402149000007</v>
      </c>
      <c r="C46" s="24">
        <v>68.978985489999999</v>
      </c>
      <c r="D46" s="296">
        <v>19.571614578219524</v>
      </c>
    </row>
    <row r="47" spans="1:4" x14ac:dyDescent="0.35">
      <c r="A47" s="58" t="s">
        <v>28</v>
      </c>
      <c r="B47" s="299"/>
      <c r="C47" s="299"/>
      <c r="D47" s="298">
        <v>0</v>
      </c>
    </row>
    <row r="48" spans="1:4" x14ac:dyDescent="0.35">
      <c r="A48" s="59" t="s">
        <v>29</v>
      </c>
      <c r="B48" s="299"/>
      <c r="C48" s="299"/>
      <c r="D48" s="298">
        <v>0</v>
      </c>
    </row>
    <row r="49" spans="1:4" x14ac:dyDescent="0.35">
      <c r="A49" s="58" t="s">
        <v>30</v>
      </c>
      <c r="B49" s="299"/>
      <c r="C49" s="299"/>
      <c r="D49" s="298">
        <v>0</v>
      </c>
    </row>
    <row r="50" spans="1:4" x14ac:dyDescent="0.35">
      <c r="A50" s="58" t="s">
        <v>31</v>
      </c>
      <c r="B50" s="299"/>
      <c r="C50" s="299"/>
      <c r="D50" s="298">
        <v>0</v>
      </c>
    </row>
    <row r="51" spans="1:4" x14ac:dyDescent="0.35">
      <c r="A51" s="60" t="s">
        <v>14</v>
      </c>
      <c r="B51" s="22">
        <v>1248.2564789629005</v>
      </c>
      <c r="C51" s="22">
        <v>468.08949259841438</v>
      </c>
      <c r="D51" s="294">
        <v>37.499464291771282</v>
      </c>
    </row>
    <row r="52" spans="1:4" s="123" customFormat="1" ht="51" customHeight="1" x14ac:dyDescent="0.3">
      <c r="A52" s="778" t="s">
        <v>134</v>
      </c>
      <c r="B52" s="778"/>
      <c r="C52" s="778"/>
      <c r="D52" s="778"/>
    </row>
    <row r="53" spans="1:4" s="123" customFormat="1" ht="12" x14ac:dyDescent="0.3">
      <c r="A53" s="767" t="s">
        <v>70</v>
      </c>
      <c r="B53" s="767"/>
      <c r="C53" s="767"/>
      <c r="D53" s="767"/>
    </row>
    <row r="55" spans="1:4" ht="29.4" customHeight="1" x14ac:dyDescent="0.35">
      <c r="A55" s="781" t="s">
        <v>192</v>
      </c>
      <c r="B55" s="781"/>
      <c r="C55" s="781"/>
      <c r="D55" s="781"/>
    </row>
    <row r="56" spans="1:4" ht="29" x14ac:dyDescent="0.35">
      <c r="A56" s="791" t="s">
        <v>25</v>
      </c>
      <c r="B56" s="61" t="s">
        <v>5</v>
      </c>
      <c r="C56" s="61" t="s">
        <v>43</v>
      </c>
      <c r="D56" s="61" t="s">
        <v>18</v>
      </c>
    </row>
    <row r="57" spans="1:4" x14ac:dyDescent="0.35">
      <c r="A57" s="791"/>
      <c r="B57" s="62" t="s">
        <v>19</v>
      </c>
      <c r="C57" s="62" t="s">
        <v>20</v>
      </c>
      <c r="D57" s="62" t="s">
        <v>21</v>
      </c>
    </row>
    <row r="58" spans="1:4" x14ac:dyDescent="0.35">
      <c r="A58" s="65" t="s">
        <v>26</v>
      </c>
      <c r="B58" s="22">
        <v>1606.2325962520997</v>
      </c>
      <c r="C58" s="22">
        <v>668.87637095520529</v>
      </c>
      <c r="D58" s="294">
        <v>41.642559895492525</v>
      </c>
    </row>
    <row r="59" spans="1:4" x14ac:dyDescent="0.35">
      <c r="A59" s="63" t="s">
        <v>27</v>
      </c>
      <c r="B59" s="22">
        <v>1473.3325962520996</v>
      </c>
      <c r="C59" s="22">
        <v>635.27637095520527</v>
      </c>
      <c r="D59" s="294">
        <v>43.118327292237829</v>
      </c>
    </row>
    <row r="60" spans="1:4" x14ac:dyDescent="0.35">
      <c r="A60" s="6" t="s">
        <v>8</v>
      </c>
      <c r="B60" s="97">
        <v>1414.0375962520995</v>
      </c>
      <c r="C60" s="97">
        <v>611.57637095520522</v>
      </c>
      <c r="D60" s="295">
        <v>43.250361417276714</v>
      </c>
    </row>
    <row r="61" spans="1:4" ht="29" x14ac:dyDescent="0.35">
      <c r="A61" s="157" t="s">
        <v>37</v>
      </c>
      <c r="B61" s="24">
        <v>1414.0375962520995</v>
      </c>
      <c r="C61" s="24">
        <v>611.57637095520522</v>
      </c>
      <c r="D61" s="296">
        <v>43.250361417276714</v>
      </c>
    </row>
    <row r="62" spans="1:4" x14ac:dyDescent="0.35">
      <c r="A62" s="6" t="s">
        <v>39</v>
      </c>
      <c r="B62" s="97">
        <v>59.295000000000002</v>
      </c>
      <c r="C62" s="97">
        <v>23.7</v>
      </c>
      <c r="D62" s="295">
        <v>39.969643308879334</v>
      </c>
    </row>
    <row r="63" spans="1:4" x14ac:dyDescent="0.35">
      <c r="A63" s="128" t="s">
        <v>40</v>
      </c>
      <c r="B63" s="24">
        <v>59.295000000000002</v>
      </c>
      <c r="C63" s="24">
        <v>23.7</v>
      </c>
      <c r="D63" s="296">
        <v>39.969643308879334</v>
      </c>
    </row>
    <row r="64" spans="1:4" x14ac:dyDescent="0.35">
      <c r="A64" s="63" t="s">
        <v>28</v>
      </c>
      <c r="B64" s="22">
        <v>132.9</v>
      </c>
      <c r="C64" s="22">
        <v>33.6</v>
      </c>
      <c r="D64" s="294">
        <v>25.282167042889391</v>
      </c>
    </row>
    <row r="65" spans="1:5" x14ac:dyDescent="0.35">
      <c r="A65" s="6" t="s">
        <v>41</v>
      </c>
      <c r="B65" s="97">
        <v>132.9</v>
      </c>
      <c r="C65" s="97">
        <v>33.6</v>
      </c>
      <c r="D65" s="295">
        <v>25.282167042889391</v>
      </c>
    </row>
    <row r="66" spans="1:5" ht="29" x14ac:dyDescent="0.35">
      <c r="A66" s="157" t="s">
        <v>42</v>
      </c>
      <c r="B66" s="24">
        <v>132.9</v>
      </c>
      <c r="C66" s="24">
        <v>33.6</v>
      </c>
      <c r="D66" s="296">
        <v>25.282167042889391</v>
      </c>
    </row>
    <row r="67" spans="1:5" x14ac:dyDescent="0.35">
      <c r="A67" s="59" t="s">
        <v>29</v>
      </c>
      <c r="B67" s="22">
        <v>0</v>
      </c>
      <c r="C67" s="22">
        <v>0</v>
      </c>
      <c r="D67" s="294">
        <v>0</v>
      </c>
    </row>
    <row r="68" spans="1:5" x14ac:dyDescent="0.35">
      <c r="A68" s="63" t="s">
        <v>30</v>
      </c>
      <c r="B68" s="22">
        <v>0</v>
      </c>
      <c r="C68" s="22">
        <v>0</v>
      </c>
      <c r="D68" s="294">
        <v>0</v>
      </c>
    </row>
    <row r="69" spans="1:5" x14ac:dyDescent="0.35">
      <c r="A69" s="63" t="s">
        <v>31</v>
      </c>
      <c r="B69" s="22">
        <v>0</v>
      </c>
      <c r="C69" s="22">
        <v>0</v>
      </c>
      <c r="D69" s="294">
        <v>0</v>
      </c>
    </row>
    <row r="70" spans="1:5" x14ac:dyDescent="0.35">
      <c r="A70" s="60" t="s">
        <v>14</v>
      </c>
      <c r="B70" s="22">
        <v>1606.2325962520997</v>
      </c>
      <c r="C70" s="22">
        <v>668.87637095520529</v>
      </c>
      <c r="D70" s="294">
        <v>41.642559895492525</v>
      </c>
    </row>
    <row r="71" spans="1:5" s="123" customFormat="1" ht="50.4" customHeight="1" x14ac:dyDescent="0.3">
      <c r="A71" s="778" t="s">
        <v>201</v>
      </c>
      <c r="B71" s="778"/>
      <c r="C71" s="778"/>
      <c r="D71" s="778"/>
    </row>
    <row r="72" spans="1:5" s="123" customFormat="1" ht="12" x14ac:dyDescent="0.3">
      <c r="A72" s="767" t="s">
        <v>70</v>
      </c>
      <c r="B72" s="767"/>
      <c r="C72" s="767"/>
      <c r="D72" s="767"/>
    </row>
    <row r="73" spans="1:5" x14ac:dyDescent="0.35">
      <c r="A73" s="122"/>
    </row>
    <row r="74" spans="1:5" ht="33" customHeight="1" x14ac:dyDescent="0.35">
      <c r="A74" s="779" t="s">
        <v>165</v>
      </c>
      <c r="B74" s="779"/>
      <c r="C74" s="779"/>
      <c r="D74" s="779"/>
      <c r="E74" s="779"/>
    </row>
    <row r="75" spans="1:5" ht="43.5" x14ac:dyDescent="0.35">
      <c r="A75" s="780" t="s">
        <v>4</v>
      </c>
      <c r="B75" s="3" t="s">
        <v>5</v>
      </c>
      <c r="C75" s="3" t="s">
        <v>33</v>
      </c>
      <c r="D75" s="48" t="s">
        <v>43</v>
      </c>
      <c r="E75" s="48" t="s">
        <v>18</v>
      </c>
    </row>
    <row r="76" spans="1:5" x14ac:dyDescent="0.35">
      <c r="A76" s="780"/>
      <c r="B76" s="49" t="s">
        <v>19</v>
      </c>
      <c r="C76" s="50" t="s">
        <v>20</v>
      </c>
      <c r="D76" s="50" t="s">
        <v>34</v>
      </c>
      <c r="E76" s="50" t="s">
        <v>35</v>
      </c>
    </row>
    <row r="77" spans="1:5" x14ac:dyDescent="0.35">
      <c r="A77" s="56" t="s">
        <v>7</v>
      </c>
      <c r="B77" s="22">
        <v>2721.5890752150003</v>
      </c>
      <c r="C77" s="22">
        <v>2721.5890752150003</v>
      </c>
      <c r="D77" s="22">
        <v>1103.3658635536196</v>
      </c>
      <c r="E77" s="294">
        <v>40.541236500460883</v>
      </c>
    </row>
    <row r="78" spans="1:5" x14ac:dyDescent="0.35">
      <c r="A78" s="57" t="s">
        <v>8</v>
      </c>
      <c r="B78" s="97">
        <v>2309.8500537250002</v>
      </c>
      <c r="C78" s="97">
        <v>2309.8500537250002</v>
      </c>
      <c r="D78" s="97">
        <v>1010.6868780636197</v>
      </c>
      <c r="E78" s="295">
        <v>43.755518953870038</v>
      </c>
    </row>
    <row r="79" spans="1:5" ht="29" x14ac:dyDescent="0.35">
      <c r="A79" s="158" t="s">
        <v>37</v>
      </c>
      <c r="B79" s="93">
        <v>2268.050053725</v>
      </c>
      <c r="C79" s="24">
        <v>2268.050053725</v>
      </c>
      <c r="D79" s="93">
        <v>993.96687806361967</v>
      </c>
      <c r="E79" s="303">
        <v>43.824732899132819</v>
      </c>
    </row>
    <row r="80" spans="1:5" ht="29" x14ac:dyDescent="0.35">
      <c r="A80" s="160" t="s">
        <v>38</v>
      </c>
      <c r="B80" s="94">
        <v>41.8</v>
      </c>
      <c r="C80" s="32">
        <v>41.8</v>
      </c>
      <c r="D80" s="94">
        <v>16.72</v>
      </c>
      <c r="E80" s="304">
        <v>40</v>
      </c>
    </row>
    <row r="81" spans="1:5" x14ac:dyDescent="0.35">
      <c r="A81" s="57" t="s">
        <v>39</v>
      </c>
      <c r="B81" s="100">
        <v>411.73902149000014</v>
      </c>
      <c r="C81" s="100">
        <v>411.73902149000014</v>
      </c>
      <c r="D81" s="100">
        <v>92.678985490000002</v>
      </c>
      <c r="E81" s="305">
        <v>22.509157658803755</v>
      </c>
    </row>
    <row r="82" spans="1:5" x14ac:dyDescent="0.35">
      <c r="A82" s="157" t="s">
        <v>40</v>
      </c>
      <c r="B82" s="98">
        <v>411.73902149000014</v>
      </c>
      <c r="C82" s="99">
        <v>411.73902149000014</v>
      </c>
      <c r="D82" s="98">
        <v>92.678985490000002</v>
      </c>
      <c r="E82" s="306">
        <v>22.509157658803755</v>
      </c>
    </row>
    <row r="83" spans="1:5" x14ac:dyDescent="0.35">
      <c r="A83" s="56" t="s">
        <v>13</v>
      </c>
      <c r="B83" s="22">
        <v>132.9</v>
      </c>
      <c r="C83" s="22">
        <v>132.9</v>
      </c>
      <c r="D83" s="22">
        <v>33.6</v>
      </c>
      <c r="E83" s="294">
        <v>25.282167042889391</v>
      </c>
    </row>
    <row r="84" spans="1:5" x14ac:dyDescent="0.35">
      <c r="A84" s="57" t="s">
        <v>41</v>
      </c>
      <c r="B84" s="93">
        <v>132.9</v>
      </c>
      <c r="C84" s="24">
        <v>132.9</v>
      </c>
      <c r="D84" s="93">
        <v>33.6</v>
      </c>
      <c r="E84" s="303">
        <v>25.282167042889391</v>
      </c>
    </row>
    <row r="85" spans="1:5" ht="29" x14ac:dyDescent="0.35">
      <c r="A85" s="90" t="s">
        <v>42</v>
      </c>
      <c r="B85" s="94">
        <v>132.9</v>
      </c>
      <c r="C85" s="32">
        <v>132.9</v>
      </c>
      <c r="D85" s="94">
        <v>33.6</v>
      </c>
      <c r="E85" s="304">
        <v>25.282167042889391</v>
      </c>
    </row>
    <row r="86" spans="1:5" x14ac:dyDescent="0.35">
      <c r="A86" s="56" t="s">
        <v>14</v>
      </c>
      <c r="B86" s="22">
        <v>2854.4890752150004</v>
      </c>
      <c r="C86" s="22">
        <v>2854.4890752150004</v>
      </c>
      <c r="D86" s="22">
        <v>1136.9658635536196</v>
      </c>
      <c r="E86" s="294">
        <v>39.830801015343987</v>
      </c>
    </row>
    <row r="87" spans="1:5" s="123" customFormat="1" ht="37.25" customHeight="1" x14ac:dyDescent="0.3">
      <c r="A87" s="778" t="s">
        <v>67</v>
      </c>
      <c r="B87" s="778"/>
      <c r="C87" s="778"/>
      <c r="D87" s="778"/>
      <c r="E87" s="778"/>
    </row>
    <row r="88" spans="1:5" s="123" customFormat="1" ht="12" x14ac:dyDescent="0.3">
      <c r="A88" s="767" t="s">
        <v>135</v>
      </c>
      <c r="B88" s="767"/>
      <c r="C88" s="767"/>
      <c r="D88" s="767"/>
      <c r="E88" s="767"/>
    </row>
  </sheetData>
  <mergeCells count="17">
    <mergeCell ref="A71:D71"/>
    <mergeCell ref="A13:C13"/>
    <mergeCell ref="A16:D16"/>
    <mergeCell ref="A17:A18"/>
    <mergeCell ref="A34:D34"/>
    <mergeCell ref="A35:D35"/>
    <mergeCell ref="A37:D37"/>
    <mergeCell ref="A38:A39"/>
    <mergeCell ref="A52:D52"/>
    <mergeCell ref="A53:D53"/>
    <mergeCell ref="A55:D55"/>
    <mergeCell ref="A56:A57"/>
    <mergeCell ref="A72:D72"/>
    <mergeCell ref="A74:E74"/>
    <mergeCell ref="A75:A76"/>
    <mergeCell ref="A87:E87"/>
    <mergeCell ref="A88:E88"/>
  </mergeCells>
  <printOptions verticalCentered="1"/>
  <pageMargins left="0.70866141732283472" right="0.70866141732283472" top="0.74803149606299213" bottom="0.74803149606299213" header="0.31496062992125984" footer="0.31496062992125984"/>
  <pageSetup paperSize="9" scale="43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54" max="4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28CD5-F254-42E4-962B-DA2EEF8FFDAD}">
  <sheetPr codeName="Sheet11">
    <pageSetUpPr fitToPage="1"/>
  </sheetPr>
  <dimension ref="A1:E110"/>
  <sheetViews>
    <sheetView zoomScale="94" zoomScaleNormal="94" workbookViewId="0">
      <selection activeCell="A24" sqref="A24"/>
    </sheetView>
  </sheetViews>
  <sheetFormatPr defaultColWidth="8.90625" defaultRowHeight="14.5" x14ac:dyDescent="0.35"/>
  <cols>
    <col min="1" max="1" width="46.453125" style="550" customWidth="1"/>
    <col min="2" max="2" width="25.08984375" style="550" customWidth="1"/>
    <col min="3" max="3" width="22.54296875" style="550" customWidth="1"/>
    <col min="4" max="4" width="19" style="550" customWidth="1"/>
    <col min="5" max="5" width="12.453125" style="550" customWidth="1"/>
    <col min="6" max="16384" width="8.90625" style="550"/>
  </cols>
  <sheetData>
    <row r="1" spans="1:3" x14ac:dyDescent="0.35">
      <c r="A1" s="549" t="s">
        <v>365</v>
      </c>
    </row>
    <row r="2" spans="1:3" x14ac:dyDescent="0.35">
      <c r="A2" s="551" t="s">
        <v>4</v>
      </c>
      <c r="B2" s="552" t="s">
        <v>5</v>
      </c>
      <c r="C2" s="552" t="s">
        <v>6</v>
      </c>
    </row>
    <row r="3" spans="1:3" x14ac:dyDescent="0.35">
      <c r="A3" s="553" t="s">
        <v>7</v>
      </c>
      <c r="B3" s="554">
        <v>14336.7</v>
      </c>
      <c r="C3" s="554">
        <v>1212.5</v>
      </c>
    </row>
    <row r="4" spans="1:3" x14ac:dyDescent="0.35">
      <c r="A4" s="555" t="s">
        <v>8</v>
      </c>
      <c r="B4" s="556">
        <v>6143.2</v>
      </c>
      <c r="C4" s="556">
        <v>0</v>
      </c>
    </row>
    <row r="5" spans="1:3" x14ac:dyDescent="0.35">
      <c r="A5" s="557" t="s">
        <v>153</v>
      </c>
      <c r="B5" s="558">
        <v>900</v>
      </c>
      <c r="C5" s="558"/>
    </row>
    <row r="6" spans="1:3" x14ac:dyDescent="0.35">
      <c r="A6" s="559" t="s">
        <v>154</v>
      </c>
      <c r="B6" s="560">
        <v>1000</v>
      </c>
      <c r="C6" s="560"/>
    </row>
    <row r="7" spans="1:3" x14ac:dyDescent="0.35">
      <c r="A7" s="559" t="s">
        <v>155</v>
      </c>
      <c r="B7" s="560">
        <v>155</v>
      </c>
      <c r="C7" s="560"/>
    </row>
    <row r="8" spans="1:3" x14ac:dyDescent="0.35">
      <c r="A8" s="559" t="s">
        <v>156</v>
      </c>
      <c r="B8" s="560">
        <v>646</v>
      </c>
      <c r="C8" s="560"/>
    </row>
    <row r="9" spans="1:3" x14ac:dyDescent="0.35">
      <c r="A9" s="559" t="s">
        <v>157</v>
      </c>
      <c r="B9" s="560">
        <v>2013</v>
      </c>
      <c r="C9" s="560"/>
    </row>
    <row r="10" spans="1:3" x14ac:dyDescent="0.35">
      <c r="A10" s="559" t="s">
        <v>158</v>
      </c>
      <c r="B10" s="560">
        <v>623</v>
      </c>
      <c r="C10" s="560"/>
    </row>
    <row r="11" spans="1:3" ht="29" x14ac:dyDescent="0.35">
      <c r="A11" s="559" t="s">
        <v>159</v>
      </c>
      <c r="B11" s="560">
        <v>611.20000000000005</v>
      </c>
      <c r="C11" s="560"/>
    </row>
    <row r="12" spans="1:3" x14ac:dyDescent="0.35">
      <c r="A12" s="561" t="s">
        <v>160</v>
      </c>
      <c r="B12" s="560">
        <v>195</v>
      </c>
      <c r="C12" s="560"/>
    </row>
    <row r="13" spans="1:3" x14ac:dyDescent="0.35">
      <c r="A13" s="555" t="s">
        <v>161</v>
      </c>
      <c r="B13" s="556">
        <v>8193.5</v>
      </c>
      <c r="C13" s="556">
        <v>1212.5</v>
      </c>
    </row>
    <row r="14" spans="1:3" x14ac:dyDescent="0.35">
      <c r="A14" s="562" t="s">
        <v>162</v>
      </c>
      <c r="B14" s="560">
        <v>6706.5</v>
      </c>
      <c r="C14" s="560">
        <v>1212.5</v>
      </c>
    </row>
    <row r="15" spans="1:3" x14ac:dyDescent="0.35">
      <c r="A15" s="563" t="s">
        <v>163</v>
      </c>
      <c r="B15" s="560">
        <v>1487</v>
      </c>
      <c r="C15" s="560"/>
    </row>
    <row r="16" spans="1:3" x14ac:dyDescent="0.35">
      <c r="A16" s="564" t="s">
        <v>13</v>
      </c>
      <c r="B16" s="554">
        <v>1400</v>
      </c>
      <c r="C16" s="554"/>
    </row>
    <row r="17" spans="1:4" x14ac:dyDescent="0.35">
      <c r="A17" s="555" t="s">
        <v>8</v>
      </c>
      <c r="B17" s="565">
        <v>600</v>
      </c>
      <c r="C17" s="556">
        <v>0</v>
      </c>
    </row>
    <row r="18" spans="1:4" x14ac:dyDescent="0.35">
      <c r="A18" s="562" t="s">
        <v>157</v>
      </c>
      <c r="B18" s="558">
        <v>350</v>
      </c>
      <c r="C18" s="558">
        <v>0</v>
      </c>
    </row>
    <row r="19" spans="1:4" x14ac:dyDescent="0.35">
      <c r="A19" s="563" t="s">
        <v>160</v>
      </c>
      <c r="B19" s="566">
        <v>250</v>
      </c>
      <c r="C19" s="566">
        <v>0</v>
      </c>
    </row>
    <row r="20" spans="1:4" x14ac:dyDescent="0.35">
      <c r="A20" s="555" t="s">
        <v>161</v>
      </c>
      <c r="B20" s="567">
        <v>800</v>
      </c>
      <c r="C20" s="567"/>
    </row>
    <row r="21" spans="1:4" x14ac:dyDescent="0.35">
      <c r="A21" s="568" t="s">
        <v>164</v>
      </c>
      <c r="B21" s="558">
        <v>800</v>
      </c>
      <c r="C21" s="558"/>
    </row>
    <row r="22" spans="1:4" x14ac:dyDescent="0.35">
      <c r="A22" s="564" t="s">
        <v>14</v>
      </c>
      <c r="B22" s="554">
        <v>15736.7</v>
      </c>
      <c r="C22" s="554">
        <v>1212.5</v>
      </c>
    </row>
    <row r="23" spans="1:4" s="569" customFormat="1" ht="23.4" customHeight="1" x14ac:dyDescent="0.3">
      <c r="A23" s="770" t="s">
        <v>366</v>
      </c>
      <c r="B23" s="770"/>
      <c r="C23" s="770"/>
    </row>
    <row r="24" spans="1:4" s="569" customFormat="1" ht="12" x14ac:dyDescent="0.3">
      <c r="A24" s="570" t="s">
        <v>367</v>
      </c>
    </row>
    <row r="26" spans="1:4" ht="27" customHeight="1" x14ac:dyDescent="0.35">
      <c r="A26" s="794" t="s">
        <v>368</v>
      </c>
      <c r="B26" s="794"/>
      <c r="C26" s="794"/>
      <c r="D26" s="794"/>
    </row>
    <row r="27" spans="1:4" x14ac:dyDescent="0.35">
      <c r="A27" s="792" t="s">
        <v>151</v>
      </c>
      <c r="B27" s="571" t="s">
        <v>5</v>
      </c>
      <c r="C27" s="571" t="s">
        <v>166</v>
      </c>
      <c r="D27" s="571" t="s">
        <v>18</v>
      </c>
    </row>
    <row r="28" spans="1:4" x14ac:dyDescent="0.35">
      <c r="A28" s="793"/>
      <c r="B28" s="572" t="s">
        <v>19</v>
      </c>
      <c r="C28" s="572" t="s">
        <v>20</v>
      </c>
      <c r="D28" s="572" t="s">
        <v>21</v>
      </c>
    </row>
    <row r="29" spans="1:4" x14ac:dyDescent="0.35">
      <c r="A29" s="573" t="s">
        <v>7</v>
      </c>
      <c r="B29" s="574">
        <v>14336.7</v>
      </c>
      <c r="C29" s="575"/>
      <c r="D29" s="576"/>
    </row>
    <row r="30" spans="1:4" x14ac:dyDescent="0.35">
      <c r="A30" s="577" t="s">
        <v>167</v>
      </c>
      <c r="B30" s="578">
        <v>9962.17</v>
      </c>
      <c r="C30" s="578">
        <v>4585.3999999999996</v>
      </c>
      <c r="D30" s="579">
        <f>(IFERROR(C30/B30,0))*100</f>
        <v>46.028124394584708</v>
      </c>
    </row>
    <row r="31" spans="1:4" x14ac:dyDescent="0.35">
      <c r="A31" s="580" t="s">
        <v>168</v>
      </c>
      <c r="B31" s="581">
        <v>9962.17</v>
      </c>
      <c r="C31" s="581">
        <v>4585.3999999999996</v>
      </c>
      <c r="D31" s="582">
        <f>(IFERROR(C31/B31,0))*100</f>
        <v>46.028124394584708</v>
      </c>
    </row>
    <row r="32" spans="1:4" x14ac:dyDescent="0.35">
      <c r="A32" s="583" t="s">
        <v>169</v>
      </c>
      <c r="B32" s="584"/>
      <c r="C32" s="584"/>
      <c r="D32" s="585">
        <f>(IFERROR(C32/B32,0))*100</f>
        <v>0</v>
      </c>
    </row>
    <row r="33" spans="1:4" x14ac:dyDescent="0.35">
      <c r="A33" s="586" t="s">
        <v>170</v>
      </c>
      <c r="B33" s="587">
        <v>4374.5300000000007</v>
      </c>
      <c r="C33" s="588"/>
      <c r="D33" s="589">
        <v>0</v>
      </c>
    </row>
    <row r="34" spans="1:4" x14ac:dyDescent="0.35">
      <c r="A34" s="573" t="s">
        <v>13</v>
      </c>
      <c r="B34" s="574">
        <v>1400</v>
      </c>
      <c r="C34" s="575"/>
      <c r="D34" s="590">
        <v>0</v>
      </c>
    </row>
    <row r="35" spans="1:4" x14ac:dyDescent="0.35">
      <c r="A35" s="577" t="s">
        <v>167</v>
      </c>
      <c r="B35" s="578">
        <v>250</v>
      </c>
      <c r="C35" s="578">
        <v>100</v>
      </c>
      <c r="D35" s="579">
        <f>(C35/B35)*100</f>
        <v>40</v>
      </c>
    </row>
    <row r="36" spans="1:4" x14ac:dyDescent="0.35">
      <c r="A36" s="580" t="s">
        <v>168</v>
      </c>
      <c r="B36" s="581">
        <v>250</v>
      </c>
      <c r="C36" s="581">
        <v>100</v>
      </c>
      <c r="D36" s="582">
        <f>(IFERROR(C36/B36,0))*100</f>
        <v>40</v>
      </c>
    </row>
    <row r="37" spans="1:4" x14ac:dyDescent="0.35">
      <c r="A37" s="583" t="s">
        <v>169</v>
      </c>
      <c r="B37" s="591"/>
      <c r="C37" s="591"/>
      <c r="D37" s="592">
        <f>(IFERROR(C37/B37,0))*100</f>
        <v>0</v>
      </c>
    </row>
    <row r="38" spans="1:4" x14ac:dyDescent="0.35">
      <c r="A38" s="586" t="s">
        <v>170</v>
      </c>
      <c r="B38" s="587">
        <v>1150</v>
      </c>
      <c r="C38" s="588"/>
      <c r="D38" s="589">
        <v>0</v>
      </c>
    </row>
    <row r="39" spans="1:4" x14ac:dyDescent="0.35">
      <c r="A39" s="573" t="s">
        <v>14</v>
      </c>
      <c r="B39" s="574">
        <v>15736.7</v>
      </c>
      <c r="C39" s="575"/>
      <c r="D39" s="590">
        <v>0</v>
      </c>
    </row>
    <row r="40" spans="1:4" x14ac:dyDescent="0.35">
      <c r="A40" s="577" t="s">
        <v>167</v>
      </c>
      <c r="B40" s="578">
        <v>10212.17</v>
      </c>
      <c r="C40" s="578">
        <v>4685.3999999999996</v>
      </c>
      <c r="D40" s="579">
        <f>(C40/B40)*100</f>
        <v>45.88055232139692</v>
      </c>
    </row>
    <row r="41" spans="1:4" x14ac:dyDescent="0.35">
      <c r="A41" s="580" t="s">
        <v>168</v>
      </c>
      <c r="B41" s="581">
        <v>10212.17</v>
      </c>
      <c r="C41" s="581">
        <v>4685.3999999999996</v>
      </c>
      <c r="D41" s="582">
        <f>(IFERROR(C41/B41,0))*100</f>
        <v>45.88055232139692</v>
      </c>
    </row>
    <row r="42" spans="1:4" x14ac:dyDescent="0.35">
      <c r="A42" s="583" t="s">
        <v>169</v>
      </c>
      <c r="B42" s="591">
        <v>0</v>
      </c>
      <c r="C42" s="591">
        <v>0</v>
      </c>
      <c r="D42" s="592">
        <f>(IFERROR(C42/B42,0))*100</f>
        <v>0</v>
      </c>
    </row>
    <row r="43" spans="1:4" x14ac:dyDescent="0.35">
      <c r="A43" s="586" t="s">
        <v>170</v>
      </c>
      <c r="B43" s="587">
        <v>5524.5300000000007</v>
      </c>
      <c r="C43" s="588"/>
      <c r="D43" s="589">
        <v>0</v>
      </c>
    </row>
    <row r="44" spans="1:4" s="569" customFormat="1" ht="23.4" customHeight="1" x14ac:dyDescent="0.3">
      <c r="A44" s="770" t="s">
        <v>369</v>
      </c>
      <c r="B44" s="770"/>
      <c r="C44" s="770"/>
      <c r="D44" s="770"/>
    </row>
    <row r="45" spans="1:4" s="569" customFormat="1" ht="12" x14ac:dyDescent="0.3">
      <c r="A45" s="795" t="s">
        <v>370</v>
      </c>
      <c r="B45" s="795"/>
      <c r="C45" s="795"/>
      <c r="D45" s="795"/>
    </row>
    <row r="47" spans="1:4" ht="29.4" customHeight="1" x14ac:dyDescent="0.35">
      <c r="A47" s="796" t="s">
        <v>371</v>
      </c>
      <c r="B47" s="796"/>
      <c r="C47" s="796"/>
      <c r="D47" s="796"/>
    </row>
    <row r="48" spans="1:4" x14ac:dyDescent="0.35">
      <c r="A48" s="799" t="s">
        <v>25</v>
      </c>
      <c r="B48" s="593" t="s">
        <v>5</v>
      </c>
      <c r="C48" s="594" t="s">
        <v>17</v>
      </c>
      <c r="D48" s="594" t="s">
        <v>18</v>
      </c>
    </row>
    <row r="49" spans="1:4" x14ac:dyDescent="0.35">
      <c r="A49" s="799"/>
      <c r="B49" s="595" t="s">
        <v>19</v>
      </c>
      <c r="C49" s="595" t="s">
        <v>20</v>
      </c>
      <c r="D49" s="595" t="s">
        <v>21</v>
      </c>
    </row>
    <row r="50" spans="1:4" x14ac:dyDescent="0.35">
      <c r="A50" s="596" t="s">
        <v>26</v>
      </c>
      <c r="B50" s="554">
        <v>6586.67</v>
      </c>
      <c r="C50" s="554">
        <v>3389.9733333333334</v>
      </c>
      <c r="D50" s="597">
        <f t="shared" ref="D50:D60" si="0">(IFERROR(C50/B50,0))*100</f>
        <v>51.467180431588858</v>
      </c>
    </row>
    <row r="51" spans="1:4" x14ac:dyDescent="0.35">
      <c r="A51" s="598" t="s">
        <v>27</v>
      </c>
      <c r="B51" s="554">
        <v>6586.67</v>
      </c>
      <c r="C51" s="554">
        <v>3389.9733333333334</v>
      </c>
      <c r="D51" s="597">
        <f t="shared" si="0"/>
        <v>51.467180431588858</v>
      </c>
    </row>
    <row r="52" spans="1:4" x14ac:dyDescent="0.35">
      <c r="A52" s="599" t="s">
        <v>8</v>
      </c>
      <c r="B52" s="556">
        <v>180.9</v>
      </c>
      <c r="C52" s="556">
        <v>70.593333333333334</v>
      </c>
      <c r="D52" s="600">
        <f t="shared" si="0"/>
        <v>39.023401510963701</v>
      </c>
    </row>
    <row r="53" spans="1:4" x14ac:dyDescent="0.35">
      <c r="A53" s="601" t="s">
        <v>156</v>
      </c>
      <c r="B53" s="560">
        <v>47</v>
      </c>
      <c r="C53" s="560">
        <v>14.1</v>
      </c>
      <c r="D53" s="602">
        <f t="shared" si="0"/>
        <v>30</v>
      </c>
    </row>
    <row r="54" spans="1:4" x14ac:dyDescent="0.35">
      <c r="A54" s="603" t="s">
        <v>157</v>
      </c>
      <c r="B54" s="560">
        <v>78.900000000000006</v>
      </c>
      <c r="C54" s="560">
        <v>32.293333333333337</v>
      </c>
      <c r="D54" s="602">
        <f t="shared" si="0"/>
        <v>40.929446556822988</v>
      </c>
    </row>
    <row r="55" spans="1:4" x14ac:dyDescent="0.35">
      <c r="A55" s="604" t="s">
        <v>160</v>
      </c>
      <c r="B55" s="560">
        <v>55</v>
      </c>
      <c r="C55" s="560">
        <v>24.2</v>
      </c>
      <c r="D55" s="602">
        <f t="shared" si="0"/>
        <v>44</v>
      </c>
    </row>
    <row r="56" spans="1:4" x14ac:dyDescent="0.35">
      <c r="A56" s="599" t="s">
        <v>161</v>
      </c>
      <c r="B56" s="556">
        <v>6405.77</v>
      </c>
      <c r="C56" s="556">
        <v>3319.38</v>
      </c>
      <c r="D56" s="600">
        <f t="shared" si="0"/>
        <v>51.818594798127315</v>
      </c>
    </row>
    <row r="57" spans="1:4" x14ac:dyDescent="0.35">
      <c r="A57" s="605" t="s">
        <v>162</v>
      </c>
      <c r="B57" s="565">
        <v>6405.77</v>
      </c>
      <c r="C57" s="565">
        <v>3319.38</v>
      </c>
      <c r="D57" s="606">
        <f t="shared" si="0"/>
        <v>51.818594798127315</v>
      </c>
    </row>
    <row r="58" spans="1:4" x14ac:dyDescent="0.35">
      <c r="A58" s="598" t="s">
        <v>28</v>
      </c>
      <c r="B58" s="554">
        <v>0</v>
      </c>
      <c r="C58" s="554">
        <v>0</v>
      </c>
      <c r="D58" s="597">
        <f t="shared" si="0"/>
        <v>0</v>
      </c>
    </row>
    <row r="59" spans="1:4" x14ac:dyDescent="0.35">
      <c r="A59" s="596" t="s">
        <v>29</v>
      </c>
      <c r="B59" s="554">
        <v>0</v>
      </c>
      <c r="C59" s="554">
        <v>0</v>
      </c>
      <c r="D59" s="597">
        <f t="shared" si="0"/>
        <v>0</v>
      </c>
    </row>
    <row r="60" spans="1:4" x14ac:dyDescent="0.35">
      <c r="A60" s="598" t="s">
        <v>30</v>
      </c>
      <c r="B60" s="554">
        <v>0</v>
      </c>
      <c r="C60" s="554">
        <v>0</v>
      </c>
      <c r="D60" s="597">
        <f t="shared" si="0"/>
        <v>0</v>
      </c>
    </row>
    <row r="61" spans="1:4" x14ac:dyDescent="0.35">
      <c r="A61" s="598" t="s">
        <v>31</v>
      </c>
      <c r="B61" s="554">
        <v>0</v>
      </c>
      <c r="C61" s="554">
        <v>0</v>
      </c>
      <c r="D61" s="597">
        <v>0</v>
      </c>
    </row>
    <row r="62" spans="1:4" x14ac:dyDescent="0.35">
      <c r="A62" s="596" t="s">
        <v>32</v>
      </c>
      <c r="B62" s="554">
        <v>6586.67</v>
      </c>
      <c r="C62" s="554">
        <v>3389.9733333333334</v>
      </c>
      <c r="D62" s="597">
        <f>(IFERROR(C62/B62,0))*100</f>
        <v>51.467180431588858</v>
      </c>
    </row>
    <row r="63" spans="1:4" s="569" customFormat="1" ht="48" customHeight="1" x14ac:dyDescent="0.3">
      <c r="A63" s="797" t="s">
        <v>364</v>
      </c>
      <c r="B63" s="797"/>
      <c r="C63" s="797"/>
      <c r="D63" s="797"/>
    </row>
    <row r="64" spans="1:4" s="569" customFormat="1" ht="12" x14ac:dyDescent="0.3">
      <c r="A64" s="798" t="s">
        <v>372</v>
      </c>
      <c r="B64" s="798"/>
      <c r="C64" s="798"/>
      <c r="D64" s="798"/>
    </row>
    <row r="65" spans="1:4" x14ac:dyDescent="0.35">
      <c r="A65" s="607"/>
      <c r="B65" s="607"/>
      <c r="C65" s="607"/>
      <c r="D65" s="607"/>
    </row>
    <row r="66" spans="1:4" ht="27" customHeight="1" x14ac:dyDescent="0.35">
      <c r="A66" s="796" t="s">
        <v>373</v>
      </c>
      <c r="B66" s="796"/>
      <c r="C66" s="796"/>
      <c r="D66" s="796"/>
    </row>
    <row r="67" spans="1:4" x14ac:dyDescent="0.35">
      <c r="A67" s="801" t="s">
        <v>25</v>
      </c>
      <c r="B67" s="608" t="s">
        <v>5</v>
      </c>
      <c r="C67" s="609" t="s">
        <v>17</v>
      </c>
      <c r="D67" s="609" t="s">
        <v>18</v>
      </c>
    </row>
    <row r="68" spans="1:4" x14ac:dyDescent="0.35">
      <c r="A68" s="802"/>
      <c r="B68" s="595" t="s">
        <v>19</v>
      </c>
      <c r="C68" s="595" t="s">
        <v>20</v>
      </c>
      <c r="D68" s="595" t="s">
        <v>21</v>
      </c>
    </row>
    <row r="69" spans="1:4" x14ac:dyDescent="0.35">
      <c r="A69" s="610" t="s">
        <v>26</v>
      </c>
      <c r="B69" s="554">
        <v>3625.5</v>
      </c>
      <c r="C69" s="554">
        <v>1295.4266666666667</v>
      </c>
      <c r="D69" s="597">
        <f t="shared" ref="D69:D82" si="1">(IFERROR(C69/B69,0))*100</f>
        <v>35.730979634992877</v>
      </c>
    </row>
    <row r="70" spans="1:4" x14ac:dyDescent="0.35">
      <c r="A70" s="611" t="s">
        <v>27</v>
      </c>
      <c r="B70" s="554">
        <v>3375.5</v>
      </c>
      <c r="C70" s="554">
        <v>1195.4266666666667</v>
      </c>
      <c r="D70" s="597">
        <f t="shared" si="1"/>
        <v>35.414802745272304</v>
      </c>
    </row>
    <row r="71" spans="1:4" x14ac:dyDescent="0.35">
      <c r="A71" s="599" t="s">
        <v>8</v>
      </c>
      <c r="B71" s="556">
        <v>3375.5</v>
      </c>
      <c r="C71" s="556">
        <v>1195.4266666666667</v>
      </c>
      <c r="D71" s="600">
        <f t="shared" si="1"/>
        <v>35.414802745272304</v>
      </c>
    </row>
    <row r="72" spans="1:4" x14ac:dyDescent="0.35">
      <c r="A72" s="601" t="s">
        <v>154</v>
      </c>
      <c r="B72" s="612">
        <v>987</v>
      </c>
      <c r="C72" s="612">
        <v>335.58</v>
      </c>
      <c r="D72" s="613">
        <f t="shared" si="1"/>
        <v>34</v>
      </c>
    </row>
    <row r="73" spans="1:4" x14ac:dyDescent="0.35">
      <c r="A73" s="603" t="s">
        <v>155</v>
      </c>
      <c r="B73" s="560">
        <v>140</v>
      </c>
      <c r="C73" s="560">
        <v>47.6</v>
      </c>
      <c r="D73" s="602">
        <f t="shared" si="1"/>
        <v>34</v>
      </c>
    </row>
    <row r="74" spans="1:4" x14ac:dyDescent="0.35">
      <c r="A74" s="603" t="s">
        <v>156</v>
      </c>
      <c r="B74" s="560">
        <v>525.29999999999995</v>
      </c>
      <c r="C74" s="560">
        <v>178.6</v>
      </c>
      <c r="D74" s="602">
        <f t="shared" si="1"/>
        <v>33.999619265181799</v>
      </c>
    </row>
    <row r="75" spans="1:4" x14ac:dyDescent="0.35">
      <c r="A75" s="603" t="s">
        <v>157</v>
      </c>
      <c r="B75" s="560">
        <v>1591.2</v>
      </c>
      <c r="C75" s="560">
        <v>582.16666666666674</v>
      </c>
      <c r="D75" s="602">
        <f t="shared" si="1"/>
        <v>36.586643204290262</v>
      </c>
    </row>
    <row r="76" spans="1:4" x14ac:dyDescent="0.35">
      <c r="A76" s="604" t="s">
        <v>160</v>
      </c>
      <c r="B76" s="566">
        <v>132</v>
      </c>
      <c r="C76" s="566">
        <v>51.48</v>
      </c>
      <c r="D76" s="614">
        <f t="shared" si="1"/>
        <v>38.999999999999993</v>
      </c>
    </row>
    <row r="77" spans="1:4" x14ac:dyDescent="0.35">
      <c r="A77" s="611" t="s">
        <v>28</v>
      </c>
      <c r="B77" s="554">
        <v>250</v>
      </c>
      <c r="C77" s="554">
        <v>100</v>
      </c>
      <c r="D77" s="597">
        <f t="shared" si="1"/>
        <v>40</v>
      </c>
    </row>
    <row r="78" spans="1:4" x14ac:dyDescent="0.35">
      <c r="A78" s="599" t="s">
        <v>8</v>
      </c>
      <c r="B78" s="556">
        <v>250</v>
      </c>
      <c r="C78" s="556">
        <v>100</v>
      </c>
      <c r="D78" s="600">
        <f t="shared" si="1"/>
        <v>40</v>
      </c>
    </row>
    <row r="79" spans="1:4" x14ac:dyDescent="0.35">
      <c r="A79" s="605" t="s">
        <v>160</v>
      </c>
      <c r="B79" s="565">
        <v>250</v>
      </c>
      <c r="C79" s="565">
        <v>100</v>
      </c>
      <c r="D79" s="606">
        <f t="shared" si="1"/>
        <v>40</v>
      </c>
    </row>
    <row r="80" spans="1:4" x14ac:dyDescent="0.35">
      <c r="A80" s="596" t="s">
        <v>29</v>
      </c>
      <c r="B80" s="554">
        <v>0</v>
      </c>
      <c r="C80" s="554">
        <v>0</v>
      </c>
      <c r="D80" s="597">
        <f t="shared" si="1"/>
        <v>0</v>
      </c>
    </row>
    <row r="81" spans="1:5" x14ac:dyDescent="0.35">
      <c r="A81" s="611" t="s">
        <v>30</v>
      </c>
      <c r="B81" s="554">
        <v>0</v>
      </c>
      <c r="C81" s="554">
        <v>0</v>
      </c>
      <c r="D81" s="597">
        <f t="shared" si="1"/>
        <v>0</v>
      </c>
    </row>
    <row r="82" spans="1:5" x14ac:dyDescent="0.35">
      <c r="A82" s="611" t="s">
        <v>31</v>
      </c>
      <c r="B82" s="554">
        <v>0</v>
      </c>
      <c r="C82" s="554">
        <v>0</v>
      </c>
      <c r="D82" s="597">
        <f t="shared" si="1"/>
        <v>0</v>
      </c>
    </row>
    <row r="83" spans="1:5" x14ac:dyDescent="0.35">
      <c r="A83" s="596" t="s">
        <v>32</v>
      </c>
      <c r="B83" s="554">
        <v>3625.5</v>
      </c>
      <c r="C83" s="554">
        <v>1295.4266666666667</v>
      </c>
      <c r="D83" s="597">
        <f>(C83/B83)*100</f>
        <v>35.730979634992877</v>
      </c>
    </row>
    <row r="84" spans="1:5" ht="50.4" customHeight="1" x14ac:dyDescent="0.35">
      <c r="A84" s="797" t="s">
        <v>374</v>
      </c>
      <c r="B84" s="797"/>
      <c r="C84" s="797"/>
      <c r="D84" s="797"/>
    </row>
    <row r="85" spans="1:5" x14ac:dyDescent="0.35">
      <c r="A85" s="798" t="s">
        <v>372</v>
      </c>
      <c r="B85" s="798"/>
      <c r="C85" s="798"/>
      <c r="D85" s="798"/>
    </row>
    <row r="87" spans="1:5" ht="27" customHeight="1" x14ac:dyDescent="0.35">
      <c r="A87" s="800" t="s">
        <v>375</v>
      </c>
      <c r="B87" s="800"/>
      <c r="C87" s="800"/>
      <c r="D87" s="800"/>
      <c r="E87" s="800"/>
    </row>
    <row r="88" spans="1:5" ht="29" x14ac:dyDescent="0.35">
      <c r="A88" s="551" t="s">
        <v>4</v>
      </c>
      <c r="B88" s="552" t="s">
        <v>5</v>
      </c>
      <c r="C88" s="552" t="s">
        <v>171</v>
      </c>
      <c r="D88" s="552" t="s">
        <v>172</v>
      </c>
      <c r="E88" s="552" t="s">
        <v>18</v>
      </c>
    </row>
    <row r="89" spans="1:5" x14ac:dyDescent="0.35">
      <c r="A89" s="553" t="s">
        <v>7</v>
      </c>
      <c r="B89" s="554">
        <v>14336.7</v>
      </c>
      <c r="C89" s="554">
        <v>9962.17</v>
      </c>
      <c r="D89" s="554">
        <v>4585.0200000000004</v>
      </c>
      <c r="E89" s="597">
        <f t="shared" ref="E89:E108" si="2">(IFERROR(D89/C89,0))*100</f>
        <v>46.024309964596071</v>
      </c>
    </row>
    <row r="90" spans="1:5" x14ac:dyDescent="0.35">
      <c r="A90" s="555" t="s">
        <v>8</v>
      </c>
      <c r="B90" s="556">
        <v>6143.2</v>
      </c>
      <c r="C90" s="556">
        <v>3556.4</v>
      </c>
      <c r="D90" s="556">
        <v>1266.0200000000002</v>
      </c>
      <c r="E90" s="600">
        <f t="shared" si="2"/>
        <v>35.598357890001132</v>
      </c>
    </row>
    <row r="91" spans="1:5" x14ac:dyDescent="0.35">
      <c r="A91" s="562" t="s">
        <v>153</v>
      </c>
      <c r="B91" s="612">
        <v>900</v>
      </c>
      <c r="C91" s="612">
        <v>0</v>
      </c>
      <c r="D91" s="612">
        <v>0</v>
      </c>
      <c r="E91" s="613">
        <f t="shared" si="2"/>
        <v>0</v>
      </c>
    </row>
    <row r="92" spans="1:5" x14ac:dyDescent="0.35">
      <c r="A92" s="615" t="s">
        <v>154</v>
      </c>
      <c r="B92" s="560">
        <v>1000</v>
      </c>
      <c r="C92" s="560">
        <v>987</v>
      </c>
      <c r="D92" s="560">
        <v>335.58</v>
      </c>
      <c r="E92" s="602">
        <f t="shared" si="2"/>
        <v>34</v>
      </c>
    </row>
    <row r="93" spans="1:5" x14ac:dyDescent="0.35">
      <c r="A93" s="615" t="s">
        <v>155</v>
      </c>
      <c r="B93" s="560">
        <v>155</v>
      </c>
      <c r="C93" s="560">
        <v>140</v>
      </c>
      <c r="D93" s="560">
        <v>47.6</v>
      </c>
      <c r="E93" s="602">
        <f t="shared" si="2"/>
        <v>34</v>
      </c>
    </row>
    <row r="94" spans="1:5" x14ac:dyDescent="0.35">
      <c r="A94" s="615" t="s">
        <v>156</v>
      </c>
      <c r="B94" s="560">
        <v>646</v>
      </c>
      <c r="C94" s="560">
        <v>572.29999999999995</v>
      </c>
      <c r="D94" s="560">
        <v>192.7</v>
      </c>
      <c r="E94" s="602">
        <f t="shared" si="2"/>
        <v>33.671151493971699</v>
      </c>
    </row>
    <row r="95" spans="1:5" x14ac:dyDescent="0.35">
      <c r="A95" s="615" t="s">
        <v>157</v>
      </c>
      <c r="B95" s="560">
        <v>2013</v>
      </c>
      <c r="C95" s="560">
        <v>1670.1000000000001</v>
      </c>
      <c r="D95" s="560">
        <v>614.46</v>
      </c>
      <c r="E95" s="602">
        <f t="shared" si="2"/>
        <v>36.791808873720136</v>
      </c>
    </row>
    <row r="96" spans="1:5" x14ac:dyDescent="0.35">
      <c r="A96" s="615" t="s">
        <v>158</v>
      </c>
      <c r="B96" s="560">
        <v>623</v>
      </c>
      <c r="C96" s="560">
        <v>0</v>
      </c>
      <c r="D96" s="560">
        <v>0</v>
      </c>
      <c r="E96" s="602">
        <f t="shared" si="2"/>
        <v>0</v>
      </c>
    </row>
    <row r="97" spans="1:5" ht="29" x14ac:dyDescent="0.35">
      <c r="A97" s="559" t="s">
        <v>159</v>
      </c>
      <c r="B97" s="560">
        <v>611.20000000000005</v>
      </c>
      <c r="C97" s="560">
        <v>0</v>
      </c>
      <c r="D97" s="560">
        <v>0</v>
      </c>
      <c r="E97" s="602">
        <f t="shared" si="2"/>
        <v>0</v>
      </c>
    </row>
    <row r="98" spans="1:5" x14ac:dyDescent="0.35">
      <c r="A98" s="563" t="s">
        <v>160</v>
      </c>
      <c r="B98" s="566">
        <v>195</v>
      </c>
      <c r="C98" s="566">
        <v>187</v>
      </c>
      <c r="D98" s="566">
        <v>75.679999999999993</v>
      </c>
      <c r="E98" s="614">
        <f t="shared" si="2"/>
        <v>40.470588235294116</v>
      </c>
    </row>
    <row r="99" spans="1:5" x14ac:dyDescent="0.35">
      <c r="A99" s="616" t="s">
        <v>161</v>
      </c>
      <c r="B99" s="617">
        <v>8193.5</v>
      </c>
      <c r="C99" s="617">
        <v>6405.77</v>
      </c>
      <c r="D99" s="617">
        <v>3319</v>
      </c>
      <c r="E99" s="618">
        <f t="shared" si="2"/>
        <v>51.81266264633291</v>
      </c>
    </row>
    <row r="100" spans="1:5" x14ac:dyDescent="0.35">
      <c r="A100" s="562" t="s">
        <v>162</v>
      </c>
      <c r="B100" s="612">
        <v>6706.5</v>
      </c>
      <c r="C100" s="612">
        <v>6405.77</v>
      </c>
      <c r="D100" s="612">
        <v>3319</v>
      </c>
      <c r="E100" s="613">
        <f t="shared" si="2"/>
        <v>51.81266264633291</v>
      </c>
    </row>
    <row r="101" spans="1:5" x14ac:dyDescent="0.35">
      <c r="A101" s="563" t="s">
        <v>163</v>
      </c>
      <c r="B101" s="566">
        <v>1487</v>
      </c>
      <c r="C101" s="566">
        <v>0</v>
      </c>
      <c r="D101" s="566">
        <v>0</v>
      </c>
      <c r="E101" s="614">
        <f t="shared" si="2"/>
        <v>0</v>
      </c>
    </row>
    <row r="102" spans="1:5" x14ac:dyDescent="0.35">
      <c r="A102" s="564" t="s">
        <v>13</v>
      </c>
      <c r="B102" s="554">
        <v>1400</v>
      </c>
      <c r="C102" s="554">
        <v>250</v>
      </c>
      <c r="D102" s="554">
        <v>100</v>
      </c>
      <c r="E102" s="597">
        <f t="shared" si="2"/>
        <v>40</v>
      </c>
    </row>
    <row r="103" spans="1:5" x14ac:dyDescent="0.35">
      <c r="A103" s="555" t="s">
        <v>8</v>
      </c>
      <c r="B103" s="619">
        <v>600</v>
      </c>
      <c r="C103" s="619">
        <v>250</v>
      </c>
      <c r="D103" s="619">
        <v>100</v>
      </c>
      <c r="E103" s="620">
        <f t="shared" si="2"/>
        <v>40</v>
      </c>
    </row>
    <row r="104" spans="1:5" x14ac:dyDescent="0.35">
      <c r="A104" s="562" t="s">
        <v>157</v>
      </c>
      <c r="B104" s="612">
        <v>350</v>
      </c>
      <c r="C104" s="612">
        <v>0</v>
      </c>
      <c r="D104" s="612">
        <v>0</v>
      </c>
      <c r="E104" s="613">
        <f t="shared" si="2"/>
        <v>0</v>
      </c>
    </row>
    <row r="105" spans="1:5" x14ac:dyDescent="0.35">
      <c r="A105" s="563" t="s">
        <v>160</v>
      </c>
      <c r="B105" s="566">
        <v>250</v>
      </c>
      <c r="C105" s="566">
        <v>250</v>
      </c>
      <c r="D105" s="566">
        <v>100</v>
      </c>
      <c r="E105" s="614">
        <f t="shared" si="2"/>
        <v>40</v>
      </c>
    </row>
    <row r="106" spans="1:5" x14ac:dyDescent="0.35">
      <c r="A106" s="621" t="s">
        <v>161</v>
      </c>
      <c r="B106" s="567">
        <v>800</v>
      </c>
      <c r="C106" s="567">
        <v>0</v>
      </c>
      <c r="D106" s="567">
        <v>0</v>
      </c>
      <c r="E106" s="622">
        <f t="shared" si="2"/>
        <v>0</v>
      </c>
    </row>
    <row r="107" spans="1:5" x14ac:dyDescent="0.35">
      <c r="A107" s="568" t="s">
        <v>163</v>
      </c>
      <c r="B107" s="558">
        <v>800</v>
      </c>
      <c r="C107" s="558">
        <v>0</v>
      </c>
      <c r="D107" s="558">
        <v>0</v>
      </c>
      <c r="E107" s="623">
        <f t="shared" si="2"/>
        <v>0</v>
      </c>
    </row>
    <row r="108" spans="1:5" x14ac:dyDescent="0.35">
      <c r="A108" s="564" t="s">
        <v>14</v>
      </c>
      <c r="B108" s="554">
        <v>15736.7</v>
      </c>
      <c r="C108" s="554">
        <v>10212.17</v>
      </c>
      <c r="D108" s="554">
        <v>4685.0200000000004</v>
      </c>
      <c r="E108" s="597">
        <f t="shared" si="2"/>
        <v>45.876831270924797</v>
      </c>
    </row>
    <row r="109" spans="1:5" s="569" customFormat="1" ht="36" customHeight="1" x14ac:dyDescent="0.3">
      <c r="A109" s="797" t="s">
        <v>376</v>
      </c>
      <c r="B109" s="797"/>
      <c r="C109" s="797"/>
      <c r="D109" s="797"/>
      <c r="E109" s="797"/>
    </row>
    <row r="110" spans="1:5" s="569" customFormat="1" ht="12" x14ac:dyDescent="0.3">
      <c r="A110" s="798" t="s">
        <v>377</v>
      </c>
      <c r="B110" s="798"/>
      <c r="C110" s="798"/>
      <c r="D110" s="798"/>
      <c r="E110" s="798"/>
    </row>
  </sheetData>
  <mergeCells count="16">
    <mergeCell ref="A85:D85"/>
    <mergeCell ref="A87:E87"/>
    <mergeCell ref="A109:E109"/>
    <mergeCell ref="A110:E110"/>
    <mergeCell ref="A67:A68"/>
    <mergeCell ref="A47:D47"/>
    <mergeCell ref="A63:D63"/>
    <mergeCell ref="A64:D64"/>
    <mergeCell ref="A66:D66"/>
    <mergeCell ref="A84:D84"/>
    <mergeCell ref="A48:A49"/>
    <mergeCell ref="A23:C23"/>
    <mergeCell ref="A27:A28"/>
    <mergeCell ref="A26:D26"/>
    <mergeCell ref="A44:D44"/>
    <mergeCell ref="A45:D45"/>
  </mergeCells>
  <printOptions verticalCentered="1"/>
  <pageMargins left="0.70866141732283472" right="0.70866141732283472" top="0.74803149606299213" bottom="0.74803149606299213" header="0.31496062992125984" footer="0.31496062992125984"/>
  <pageSetup paperSize="9" scale="40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65" max="4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8B5FB-DDB4-410D-B093-72E8ABABBBF6}">
  <sheetPr codeName="Sheet12"/>
  <dimension ref="A1:E123"/>
  <sheetViews>
    <sheetView view="pageBreakPreview" topLeftCell="A83" zoomScaleNormal="70" zoomScaleSheetLayoutView="100" workbookViewId="0">
      <selection activeCell="A83" sqref="A83"/>
    </sheetView>
  </sheetViews>
  <sheetFormatPr defaultColWidth="8.90625" defaultRowHeight="14.5" x14ac:dyDescent="0.35"/>
  <cols>
    <col min="1" max="1" width="60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3" x14ac:dyDescent="0.35">
      <c r="A1" s="7" t="s">
        <v>195</v>
      </c>
      <c r="B1" s="7"/>
      <c r="C1" s="7"/>
    </row>
    <row r="2" spans="1:3" ht="29" x14ac:dyDescent="0.35">
      <c r="A2" s="13" t="s">
        <v>4</v>
      </c>
      <c r="B2" s="3" t="s">
        <v>5</v>
      </c>
      <c r="C2" s="3" t="s">
        <v>6</v>
      </c>
    </row>
    <row r="3" spans="1:3" x14ac:dyDescent="0.35">
      <c r="A3" s="110" t="s">
        <v>7</v>
      </c>
      <c r="B3" s="18">
        <v>18161</v>
      </c>
      <c r="C3" s="18">
        <v>3094.9</v>
      </c>
    </row>
    <row r="4" spans="1:3" x14ac:dyDescent="0.35">
      <c r="A4" s="57" t="s">
        <v>161</v>
      </c>
      <c r="B4" s="51">
        <v>14160.999999999998</v>
      </c>
      <c r="C4" s="51">
        <v>3094.9</v>
      </c>
    </row>
    <row r="5" spans="1:3" x14ac:dyDescent="0.35">
      <c r="A5" s="124" t="s">
        <v>175</v>
      </c>
      <c r="B5" s="24">
        <v>13380.999999999998</v>
      </c>
      <c r="C5" s="24">
        <v>3094.9</v>
      </c>
    </row>
    <row r="6" spans="1:3" x14ac:dyDescent="0.35">
      <c r="A6" s="126" t="s">
        <v>189</v>
      </c>
      <c r="B6" s="32">
        <v>750</v>
      </c>
      <c r="C6" s="32">
        <v>0</v>
      </c>
    </row>
    <row r="7" spans="1:3" x14ac:dyDescent="0.35">
      <c r="A7" s="139" t="s">
        <v>177</v>
      </c>
      <c r="B7" s="28">
        <v>30</v>
      </c>
      <c r="C7" s="28">
        <v>0</v>
      </c>
    </row>
    <row r="8" spans="1:3" x14ac:dyDescent="0.35">
      <c r="A8" s="57" t="s">
        <v>178</v>
      </c>
      <c r="B8" s="51">
        <v>1250</v>
      </c>
      <c r="C8" s="51">
        <v>0</v>
      </c>
    </row>
    <row r="9" spans="1:3" x14ac:dyDescent="0.35">
      <c r="A9" s="124" t="s">
        <v>179</v>
      </c>
      <c r="B9" s="24">
        <v>1000</v>
      </c>
      <c r="C9" s="24">
        <v>0</v>
      </c>
    </row>
    <row r="10" spans="1:3" ht="29" x14ac:dyDescent="0.35">
      <c r="A10" s="161" t="s">
        <v>180</v>
      </c>
      <c r="B10" s="28">
        <v>250</v>
      </c>
      <c r="C10" s="28">
        <v>0</v>
      </c>
    </row>
    <row r="11" spans="1:3" x14ac:dyDescent="0.35">
      <c r="A11" s="57" t="s">
        <v>181</v>
      </c>
      <c r="B11" s="51">
        <v>2350</v>
      </c>
      <c r="C11" s="51">
        <v>0</v>
      </c>
    </row>
    <row r="12" spans="1:3" x14ac:dyDescent="0.35">
      <c r="A12" s="124" t="s">
        <v>182</v>
      </c>
      <c r="B12" s="24">
        <v>1500</v>
      </c>
      <c r="C12" s="24">
        <v>0</v>
      </c>
    </row>
    <row r="13" spans="1:3" x14ac:dyDescent="0.35">
      <c r="A13" s="126" t="s">
        <v>183</v>
      </c>
      <c r="B13" s="32">
        <v>200</v>
      </c>
      <c r="C13" s="32">
        <v>0</v>
      </c>
    </row>
    <row r="14" spans="1:3" ht="30" customHeight="1" x14ac:dyDescent="0.35">
      <c r="A14" s="159" t="s">
        <v>184</v>
      </c>
      <c r="B14" s="32">
        <v>350</v>
      </c>
      <c r="C14" s="32">
        <v>0</v>
      </c>
    </row>
    <row r="15" spans="1:3" x14ac:dyDescent="0.35">
      <c r="A15" s="139" t="s">
        <v>185</v>
      </c>
      <c r="B15" s="28">
        <v>300</v>
      </c>
      <c r="C15" s="28">
        <v>0</v>
      </c>
    </row>
    <row r="16" spans="1:3" x14ac:dyDescent="0.35">
      <c r="A16" s="57" t="s">
        <v>186</v>
      </c>
      <c r="B16" s="51">
        <v>400</v>
      </c>
      <c r="C16" s="51">
        <v>0</v>
      </c>
    </row>
    <row r="17" spans="1:4" x14ac:dyDescent="0.35">
      <c r="A17" s="129" t="s">
        <v>187</v>
      </c>
      <c r="B17" s="24">
        <v>400</v>
      </c>
      <c r="C17" s="24">
        <v>0</v>
      </c>
    </row>
    <row r="18" spans="1:4" x14ac:dyDescent="0.35">
      <c r="A18" s="110" t="s">
        <v>13</v>
      </c>
      <c r="B18" s="18">
        <v>6880</v>
      </c>
      <c r="C18" s="18">
        <v>0</v>
      </c>
    </row>
    <row r="19" spans="1:4" x14ac:dyDescent="0.35">
      <c r="A19" s="57" t="s">
        <v>8</v>
      </c>
      <c r="B19" s="51">
        <v>800</v>
      </c>
      <c r="C19" s="24">
        <v>0</v>
      </c>
    </row>
    <row r="20" spans="1:4" x14ac:dyDescent="0.35">
      <c r="A20" s="129" t="s">
        <v>160</v>
      </c>
      <c r="B20" s="24">
        <v>800</v>
      </c>
      <c r="C20" s="24">
        <v>0</v>
      </c>
    </row>
    <row r="21" spans="1:4" x14ac:dyDescent="0.35">
      <c r="A21" s="57" t="s">
        <v>161</v>
      </c>
      <c r="B21" s="51">
        <v>5080</v>
      </c>
      <c r="C21" s="24">
        <v>0</v>
      </c>
    </row>
    <row r="22" spans="1:4" x14ac:dyDescent="0.35">
      <c r="A22" s="129" t="s">
        <v>175</v>
      </c>
      <c r="B22" s="24">
        <v>5080</v>
      </c>
      <c r="C22" s="24">
        <v>0</v>
      </c>
    </row>
    <row r="23" spans="1:4" x14ac:dyDescent="0.35">
      <c r="A23" s="57" t="s">
        <v>181</v>
      </c>
      <c r="B23" s="51">
        <v>1000</v>
      </c>
      <c r="C23" s="24">
        <v>0</v>
      </c>
    </row>
    <row r="24" spans="1:4" x14ac:dyDescent="0.35">
      <c r="A24" s="129" t="s">
        <v>188</v>
      </c>
      <c r="B24" s="24">
        <v>1000</v>
      </c>
      <c r="C24" s="24">
        <v>0</v>
      </c>
    </row>
    <row r="25" spans="1:4" x14ac:dyDescent="0.35">
      <c r="A25" s="110" t="s">
        <v>14</v>
      </c>
      <c r="B25" s="18">
        <v>25041</v>
      </c>
      <c r="C25" s="18">
        <v>3094.9</v>
      </c>
    </row>
    <row r="26" spans="1:4" s="123" customFormat="1" ht="25.25" customHeight="1" x14ac:dyDescent="0.3">
      <c r="A26" s="788" t="s">
        <v>15</v>
      </c>
      <c r="B26" s="788"/>
      <c r="C26" s="788"/>
    </row>
    <row r="27" spans="1:4" s="123" customFormat="1" ht="12" x14ac:dyDescent="0.3">
      <c r="A27" s="570" t="s">
        <v>367</v>
      </c>
    </row>
    <row r="29" spans="1:4" ht="28.25" customHeight="1" x14ac:dyDescent="0.35">
      <c r="A29" s="790" t="s">
        <v>190</v>
      </c>
      <c r="B29" s="790"/>
      <c r="C29" s="790"/>
      <c r="D29" s="790"/>
    </row>
    <row r="30" spans="1:4" ht="29" x14ac:dyDescent="0.35">
      <c r="A30" s="782" t="s">
        <v>16</v>
      </c>
      <c r="B30" s="14" t="s">
        <v>5</v>
      </c>
      <c r="C30" s="14" t="s">
        <v>43</v>
      </c>
      <c r="D30" s="14" t="s">
        <v>18</v>
      </c>
    </row>
    <row r="31" spans="1:4" x14ac:dyDescent="0.35">
      <c r="A31" s="783"/>
      <c r="B31" s="15" t="s">
        <v>19</v>
      </c>
      <c r="C31" s="16" t="s">
        <v>20</v>
      </c>
      <c r="D31" s="16" t="s">
        <v>21</v>
      </c>
    </row>
    <row r="32" spans="1:4" x14ac:dyDescent="0.35">
      <c r="A32" s="17" t="s">
        <v>7</v>
      </c>
      <c r="B32" s="18">
        <v>18161</v>
      </c>
      <c r="C32" s="19"/>
      <c r="D32" s="20"/>
    </row>
    <row r="33" spans="1:5" x14ac:dyDescent="0.35">
      <c r="A33" s="21" t="s">
        <v>22</v>
      </c>
      <c r="B33" s="22">
        <v>18157</v>
      </c>
      <c r="C33" s="22">
        <v>4511.3308024810667</v>
      </c>
      <c r="D33" s="294">
        <v>24.846234523770814</v>
      </c>
      <c r="E33" s="102"/>
    </row>
    <row r="34" spans="1:5" x14ac:dyDescent="0.35">
      <c r="A34" s="23" t="s">
        <v>46</v>
      </c>
      <c r="B34" s="24">
        <v>18157</v>
      </c>
      <c r="C34" s="24">
        <v>4511.3308024810667</v>
      </c>
      <c r="D34" s="296">
        <v>24.846234523770814</v>
      </c>
    </row>
    <row r="35" spans="1:5" x14ac:dyDescent="0.35">
      <c r="A35" s="25" t="s">
        <v>47</v>
      </c>
      <c r="B35" s="26">
        <v>0</v>
      </c>
      <c r="C35" s="26">
        <v>0</v>
      </c>
      <c r="D35" s="300">
        <v>0</v>
      </c>
    </row>
    <row r="36" spans="1:5" x14ac:dyDescent="0.35">
      <c r="A36" s="108" t="s">
        <v>66</v>
      </c>
      <c r="B36" s="28">
        <v>4</v>
      </c>
      <c r="C36" s="29">
        <v>0</v>
      </c>
      <c r="D36" s="301">
        <v>0</v>
      </c>
    </row>
    <row r="37" spans="1:5" x14ac:dyDescent="0.35">
      <c r="A37" s="17" t="s">
        <v>13</v>
      </c>
      <c r="B37" s="18">
        <v>6880</v>
      </c>
      <c r="C37" s="19"/>
      <c r="D37" s="302">
        <v>0</v>
      </c>
    </row>
    <row r="38" spans="1:5" x14ac:dyDescent="0.35">
      <c r="A38" s="21" t="s">
        <v>22</v>
      </c>
      <c r="B38" s="22">
        <v>6080</v>
      </c>
      <c r="C38" s="22">
        <v>1492.2</v>
      </c>
      <c r="D38" s="294">
        <v>24.542763157894736</v>
      </c>
    </row>
    <row r="39" spans="1:5" x14ac:dyDescent="0.35">
      <c r="A39" s="23" t="s">
        <v>46</v>
      </c>
      <c r="B39" s="24">
        <v>6080</v>
      </c>
      <c r="C39" s="24">
        <v>1492.2</v>
      </c>
      <c r="D39" s="296">
        <v>24.542763157894736</v>
      </c>
    </row>
    <row r="40" spans="1:5" x14ac:dyDescent="0.35">
      <c r="A40" s="25" t="s">
        <v>47</v>
      </c>
      <c r="B40" s="32">
        <v>0</v>
      </c>
      <c r="C40" s="32">
        <v>0</v>
      </c>
      <c r="D40" s="297">
        <v>0</v>
      </c>
    </row>
    <row r="41" spans="1:5" x14ac:dyDescent="0.35">
      <c r="A41" s="108" t="s">
        <v>66</v>
      </c>
      <c r="B41" s="28">
        <v>800</v>
      </c>
      <c r="C41" s="29">
        <v>0</v>
      </c>
      <c r="D41" s="301">
        <v>0</v>
      </c>
    </row>
    <row r="42" spans="1:5" x14ac:dyDescent="0.35">
      <c r="A42" s="17" t="s">
        <v>14</v>
      </c>
      <c r="B42" s="18">
        <v>25041</v>
      </c>
      <c r="C42" s="19"/>
      <c r="D42" s="302">
        <v>0</v>
      </c>
    </row>
    <row r="43" spans="1:5" x14ac:dyDescent="0.35">
      <c r="A43" s="21" t="s">
        <v>22</v>
      </c>
      <c r="B43" s="22">
        <v>24237</v>
      </c>
      <c r="C43" s="22">
        <v>6003.5308024810665</v>
      </c>
      <c r="D43" s="294">
        <v>24.770106871646931</v>
      </c>
    </row>
    <row r="44" spans="1:5" x14ac:dyDescent="0.35">
      <c r="A44" s="23" t="s">
        <v>46</v>
      </c>
      <c r="B44" s="24">
        <v>24237</v>
      </c>
      <c r="C44" s="24">
        <v>6003.5308024810665</v>
      </c>
      <c r="D44" s="296">
        <v>24.770106871646931</v>
      </c>
    </row>
    <row r="45" spans="1:5" x14ac:dyDescent="0.35">
      <c r="A45" s="25" t="s">
        <v>47</v>
      </c>
      <c r="B45" s="32">
        <v>0</v>
      </c>
      <c r="C45" s="32">
        <v>0</v>
      </c>
      <c r="D45" s="297">
        <v>0</v>
      </c>
    </row>
    <row r="46" spans="1:5" x14ac:dyDescent="0.35">
      <c r="A46" s="108" t="s">
        <v>66</v>
      </c>
      <c r="B46" s="28">
        <v>804</v>
      </c>
      <c r="C46" s="29">
        <v>0</v>
      </c>
      <c r="D46" s="301">
        <v>0</v>
      </c>
    </row>
    <row r="47" spans="1:5" s="123" customFormat="1" ht="33" customHeight="1" x14ac:dyDescent="0.3">
      <c r="A47" s="788" t="s">
        <v>23</v>
      </c>
      <c r="B47" s="788"/>
      <c r="C47" s="788"/>
      <c r="D47" s="788"/>
    </row>
    <row r="48" spans="1:5" s="123" customFormat="1" ht="12" x14ac:dyDescent="0.3">
      <c r="A48" s="789" t="s">
        <v>381</v>
      </c>
      <c r="B48" s="789"/>
      <c r="C48" s="789"/>
      <c r="D48" s="789"/>
    </row>
    <row r="49" spans="1:4" x14ac:dyDescent="0.35">
      <c r="A49" s="117"/>
      <c r="B49" s="117"/>
      <c r="C49" s="117"/>
      <c r="D49" s="117"/>
    </row>
    <row r="50" spans="1:4" ht="30.65" customHeight="1" x14ac:dyDescent="0.35">
      <c r="A50" s="781" t="s">
        <v>191</v>
      </c>
      <c r="B50" s="781"/>
      <c r="C50" s="781"/>
      <c r="D50" s="781"/>
    </row>
    <row r="51" spans="1:4" ht="29" x14ac:dyDescent="0.35">
      <c r="A51" s="784" t="s">
        <v>25</v>
      </c>
      <c r="B51" s="34" t="s">
        <v>5</v>
      </c>
      <c r="C51" s="35" t="s">
        <v>17</v>
      </c>
      <c r="D51" s="35" t="s">
        <v>18</v>
      </c>
    </row>
    <row r="52" spans="1:4" x14ac:dyDescent="0.35">
      <c r="A52" s="785"/>
      <c r="B52" s="36" t="s">
        <v>19</v>
      </c>
      <c r="C52" s="36" t="s">
        <v>20</v>
      </c>
      <c r="D52" s="36" t="s">
        <v>21</v>
      </c>
    </row>
    <row r="53" spans="1:4" x14ac:dyDescent="0.35">
      <c r="A53" s="59" t="s">
        <v>26</v>
      </c>
      <c r="B53" s="22">
        <v>19611</v>
      </c>
      <c r="C53" s="22">
        <v>4153.1308024810669</v>
      </c>
      <c r="D53" s="294">
        <f t="shared" ref="D53:D66" si="0">(IFERROR(C53/B53,0))*100</f>
        <v>21.177557505894992</v>
      </c>
    </row>
    <row r="54" spans="1:4" x14ac:dyDescent="0.35">
      <c r="A54" s="63" t="s">
        <v>27</v>
      </c>
      <c r="B54" s="22">
        <v>14530.999999999998</v>
      </c>
      <c r="C54" s="22">
        <v>3060.9308024810666</v>
      </c>
      <c r="D54" s="294">
        <f t="shared" si="0"/>
        <v>21.064832444298858</v>
      </c>
    </row>
    <row r="55" spans="1:4" x14ac:dyDescent="0.35">
      <c r="A55" s="6" t="s">
        <v>161</v>
      </c>
      <c r="B55" s="51">
        <v>14130.999999999998</v>
      </c>
      <c r="C55" s="51">
        <v>2900.9308024810666</v>
      </c>
      <c r="D55" s="313">
        <f t="shared" si="0"/>
        <v>20.528842986915766</v>
      </c>
    </row>
    <row r="56" spans="1:4" x14ac:dyDescent="0.35">
      <c r="A56" s="140" t="s">
        <v>175</v>
      </c>
      <c r="B56" s="24">
        <v>13380.999999999998</v>
      </c>
      <c r="C56" s="24">
        <v>2600.9308024810666</v>
      </c>
      <c r="D56" s="296">
        <f t="shared" si="0"/>
        <v>19.437491984762474</v>
      </c>
    </row>
    <row r="57" spans="1:4" x14ac:dyDescent="0.35">
      <c r="A57" s="141" t="s">
        <v>176</v>
      </c>
      <c r="B57" s="28">
        <v>750</v>
      </c>
      <c r="C57" s="28">
        <v>300</v>
      </c>
      <c r="D57" s="314">
        <f t="shared" si="0"/>
        <v>40</v>
      </c>
    </row>
    <row r="58" spans="1:4" x14ac:dyDescent="0.35">
      <c r="A58" s="6" t="s">
        <v>186</v>
      </c>
      <c r="B58" s="51">
        <v>400</v>
      </c>
      <c r="C58" s="51">
        <v>160</v>
      </c>
      <c r="D58" s="313">
        <f t="shared" si="0"/>
        <v>40</v>
      </c>
    </row>
    <row r="59" spans="1:4" x14ac:dyDescent="0.35">
      <c r="A59" s="128" t="s">
        <v>187</v>
      </c>
      <c r="B59" s="24">
        <v>400</v>
      </c>
      <c r="C59" s="24">
        <v>160</v>
      </c>
      <c r="D59" s="296">
        <f t="shared" si="0"/>
        <v>40</v>
      </c>
    </row>
    <row r="60" spans="1:4" x14ac:dyDescent="0.35">
      <c r="A60" s="63" t="s">
        <v>28</v>
      </c>
      <c r="B60" s="22">
        <v>5080</v>
      </c>
      <c r="C60" s="22">
        <v>1092.2</v>
      </c>
      <c r="D60" s="294">
        <f t="shared" si="0"/>
        <v>21.5</v>
      </c>
    </row>
    <row r="61" spans="1:4" x14ac:dyDescent="0.35">
      <c r="A61" s="6" t="s">
        <v>161</v>
      </c>
      <c r="B61" s="51">
        <v>5080</v>
      </c>
      <c r="C61" s="51">
        <v>1092.2</v>
      </c>
      <c r="D61" s="313">
        <f t="shared" si="0"/>
        <v>21.5</v>
      </c>
    </row>
    <row r="62" spans="1:4" x14ac:dyDescent="0.35">
      <c r="A62" s="128" t="s">
        <v>175</v>
      </c>
      <c r="B62" s="24">
        <v>5080</v>
      </c>
      <c r="C62" s="24">
        <v>1092.2</v>
      </c>
      <c r="D62" s="296">
        <f t="shared" si="0"/>
        <v>21.5</v>
      </c>
    </row>
    <row r="63" spans="1:4" x14ac:dyDescent="0.35">
      <c r="A63" s="59" t="s">
        <v>29</v>
      </c>
      <c r="B63" s="22">
        <v>0</v>
      </c>
      <c r="C63" s="22">
        <v>0</v>
      </c>
      <c r="D63" s="294">
        <f t="shared" si="0"/>
        <v>0</v>
      </c>
    </row>
    <row r="64" spans="1:4" x14ac:dyDescent="0.35">
      <c r="A64" s="58" t="s">
        <v>30</v>
      </c>
      <c r="B64" s="22">
        <v>0</v>
      </c>
      <c r="C64" s="22">
        <v>0</v>
      </c>
      <c r="D64" s="294">
        <f t="shared" si="0"/>
        <v>0</v>
      </c>
    </row>
    <row r="65" spans="1:4" x14ac:dyDescent="0.35">
      <c r="A65" s="58" t="s">
        <v>31</v>
      </c>
      <c r="B65" s="22">
        <v>0</v>
      </c>
      <c r="C65" s="22">
        <v>0</v>
      </c>
      <c r="D65" s="294">
        <f t="shared" si="0"/>
        <v>0</v>
      </c>
    </row>
    <row r="66" spans="1:4" x14ac:dyDescent="0.35">
      <c r="A66" s="59" t="s">
        <v>32</v>
      </c>
      <c r="B66" s="22">
        <v>19611</v>
      </c>
      <c r="C66" s="22">
        <v>4153.1308024810669</v>
      </c>
      <c r="D66" s="294">
        <f t="shared" si="0"/>
        <v>21.177557505894992</v>
      </c>
    </row>
    <row r="67" spans="1:4" s="123" customFormat="1" ht="64.75" customHeight="1" x14ac:dyDescent="0.3">
      <c r="A67" s="797" t="s">
        <v>364</v>
      </c>
      <c r="B67" s="797"/>
      <c r="C67" s="797"/>
      <c r="D67" s="797"/>
    </row>
    <row r="68" spans="1:4" s="123" customFormat="1" ht="12" x14ac:dyDescent="0.3">
      <c r="A68" s="767" t="s">
        <v>70</v>
      </c>
      <c r="B68" s="767"/>
      <c r="C68" s="767"/>
      <c r="D68" s="767"/>
    </row>
    <row r="70" spans="1:4" ht="29.4" customHeight="1" x14ac:dyDescent="0.35">
      <c r="A70" s="781" t="s">
        <v>192</v>
      </c>
      <c r="B70" s="781"/>
      <c r="C70" s="781"/>
      <c r="D70" s="781"/>
    </row>
    <row r="71" spans="1:4" ht="29" x14ac:dyDescent="0.35">
      <c r="A71" s="786" t="s">
        <v>25</v>
      </c>
      <c r="B71" s="34" t="s">
        <v>5</v>
      </c>
      <c r="C71" s="35" t="s">
        <v>17</v>
      </c>
      <c r="D71" s="35" t="s">
        <v>18</v>
      </c>
    </row>
    <row r="72" spans="1:4" x14ac:dyDescent="0.35">
      <c r="A72" s="787"/>
      <c r="B72" s="36" t="s">
        <v>19</v>
      </c>
      <c r="C72" s="36" t="s">
        <v>20</v>
      </c>
      <c r="D72" s="36" t="s">
        <v>21</v>
      </c>
    </row>
    <row r="73" spans="1:4" x14ac:dyDescent="0.35">
      <c r="A73" s="59" t="s">
        <v>26</v>
      </c>
      <c r="B73" s="22">
        <v>4626</v>
      </c>
      <c r="C73" s="22">
        <v>1850.4</v>
      </c>
      <c r="D73" s="294">
        <v>40</v>
      </c>
    </row>
    <row r="74" spans="1:4" x14ac:dyDescent="0.35">
      <c r="A74" s="63" t="s">
        <v>27</v>
      </c>
      <c r="B74" s="22">
        <v>3626</v>
      </c>
      <c r="C74" s="22">
        <v>1450.4</v>
      </c>
      <c r="D74" s="294">
        <v>40</v>
      </c>
    </row>
    <row r="75" spans="1:4" x14ac:dyDescent="0.35">
      <c r="A75" s="6" t="s">
        <v>161</v>
      </c>
      <c r="B75" s="51">
        <v>26</v>
      </c>
      <c r="C75" s="51">
        <v>10.4</v>
      </c>
      <c r="D75" s="313">
        <v>40</v>
      </c>
    </row>
    <row r="76" spans="1:4" x14ac:dyDescent="0.35">
      <c r="A76" s="128" t="s">
        <v>177</v>
      </c>
      <c r="B76" s="24">
        <v>26</v>
      </c>
      <c r="C76" s="24">
        <v>10.4</v>
      </c>
      <c r="D76" s="296">
        <v>40</v>
      </c>
    </row>
    <row r="77" spans="1:4" x14ac:dyDescent="0.35">
      <c r="A77" s="6" t="s">
        <v>178</v>
      </c>
      <c r="B77" s="51">
        <v>1250</v>
      </c>
      <c r="C77" s="51">
        <v>500</v>
      </c>
      <c r="D77" s="313">
        <v>40</v>
      </c>
    </row>
    <row r="78" spans="1:4" x14ac:dyDescent="0.35">
      <c r="A78" s="140" t="s">
        <v>179</v>
      </c>
      <c r="B78" s="24">
        <v>1000</v>
      </c>
      <c r="C78" s="24">
        <v>400</v>
      </c>
      <c r="D78" s="296">
        <v>40</v>
      </c>
    </row>
    <row r="79" spans="1:4" ht="29" x14ac:dyDescent="0.35">
      <c r="A79" s="169" t="s">
        <v>180</v>
      </c>
      <c r="B79" s="28">
        <v>250</v>
      </c>
      <c r="C79" s="28">
        <v>100</v>
      </c>
      <c r="D79" s="314">
        <v>40</v>
      </c>
    </row>
    <row r="80" spans="1:4" x14ac:dyDescent="0.35">
      <c r="A80" s="6" t="s">
        <v>181</v>
      </c>
      <c r="B80" s="51">
        <v>2350</v>
      </c>
      <c r="C80" s="51">
        <v>940</v>
      </c>
      <c r="D80" s="313">
        <v>40</v>
      </c>
    </row>
    <row r="81" spans="1:5" x14ac:dyDescent="0.35">
      <c r="A81" s="140" t="s">
        <v>188</v>
      </c>
      <c r="B81" s="24">
        <v>0</v>
      </c>
      <c r="C81" s="24">
        <v>0</v>
      </c>
      <c r="D81" s="296">
        <v>0</v>
      </c>
    </row>
    <row r="82" spans="1:5" x14ac:dyDescent="0.35">
      <c r="A82" s="167" t="s">
        <v>182</v>
      </c>
      <c r="B82" s="32">
        <v>1500</v>
      </c>
      <c r="C82" s="32">
        <v>600</v>
      </c>
      <c r="D82" s="297">
        <v>0</v>
      </c>
    </row>
    <row r="83" spans="1:5" x14ac:dyDescent="0.35">
      <c r="A83" s="167" t="s">
        <v>183</v>
      </c>
      <c r="B83" s="32">
        <v>200</v>
      </c>
      <c r="C83" s="32">
        <v>80</v>
      </c>
      <c r="D83" s="297">
        <v>0</v>
      </c>
    </row>
    <row r="84" spans="1:5" ht="29" x14ac:dyDescent="0.35">
      <c r="A84" s="168" t="s">
        <v>184</v>
      </c>
      <c r="B84" s="32">
        <v>350</v>
      </c>
      <c r="C84" s="32">
        <v>140</v>
      </c>
      <c r="D84" s="297">
        <v>0</v>
      </c>
    </row>
    <row r="85" spans="1:5" x14ac:dyDescent="0.35">
      <c r="A85" s="141" t="s">
        <v>185</v>
      </c>
      <c r="B85" s="28">
        <v>300</v>
      </c>
      <c r="C85" s="28">
        <v>120</v>
      </c>
      <c r="D85" s="314">
        <v>0</v>
      </c>
    </row>
    <row r="86" spans="1:5" x14ac:dyDescent="0.35">
      <c r="A86" s="63" t="s">
        <v>28</v>
      </c>
      <c r="B86" s="22">
        <v>1000</v>
      </c>
      <c r="C86" s="22">
        <v>400</v>
      </c>
      <c r="D86" s="294">
        <v>40</v>
      </c>
    </row>
    <row r="87" spans="1:5" x14ac:dyDescent="0.35">
      <c r="A87" s="6" t="s">
        <v>181</v>
      </c>
      <c r="B87" s="51">
        <v>1000</v>
      </c>
      <c r="C87" s="51">
        <v>400</v>
      </c>
      <c r="D87" s="313">
        <v>0</v>
      </c>
    </row>
    <row r="88" spans="1:5" x14ac:dyDescent="0.35">
      <c r="A88" s="128" t="s">
        <v>188</v>
      </c>
      <c r="B88" s="24">
        <v>1000</v>
      </c>
      <c r="C88" s="24">
        <v>400</v>
      </c>
      <c r="D88" s="296">
        <v>40</v>
      </c>
    </row>
    <row r="89" spans="1:5" x14ac:dyDescent="0.35">
      <c r="A89" s="59" t="s">
        <v>29</v>
      </c>
      <c r="B89" s="22">
        <v>0</v>
      </c>
      <c r="C89" s="22">
        <v>0</v>
      </c>
      <c r="D89" s="294">
        <v>0</v>
      </c>
    </row>
    <row r="90" spans="1:5" x14ac:dyDescent="0.35">
      <c r="A90" s="63" t="s">
        <v>30</v>
      </c>
      <c r="B90" s="22">
        <v>0</v>
      </c>
      <c r="C90" s="22">
        <v>0</v>
      </c>
      <c r="D90" s="294">
        <v>0</v>
      </c>
    </row>
    <row r="91" spans="1:5" x14ac:dyDescent="0.35">
      <c r="A91" s="63" t="s">
        <v>31</v>
      </c>
      <c r="B91" s="22">
        <v>0</v>
      </c>
      <c r="C91" s="22">
        <v>0</v>
      </c>
      <c r="D91" s="294">
        <v>0</v>
      </c>
    </row>
    <row r="92" spans="1:5" x14ac:dyDescent="0.35">
      <c r="A92" s="59" t="s">
        <v>32</v>
      </c>
      <c r="B92" s="22">
        <v>4626</v>
      </c>
      <c r="C92" s="22">
        <v>1850.4</v>
      </c>
      <c r="D92" s="294">
        <v>40</v>
      </c>
    </row>
    <row r="93" spans="1:5" s="123" customFormat="1" ht="49" customHeight="1" x14ac:dyDescent="0.3">
      <c r="A93" s="797" t="s">
        <v>382</v>
      </c>
      <c r="B93" s="797"/>
      <c r="C93" s="797"/>
      <c r="D93" s="797"/>
    </row>
    <row r="94" spans="1:5" s="123" customFormat="1" ht="12" x14ac:dyDescent="0.3">
      <c r="A94" s="798" t="s">
        <v>390</v>
      </c>
      <c r="B94" s="798"/>
      <c r="C94" s="798"/>
      <c r="D94" s="798"/>
    </row>
    <row r="95" spans="1:5" x14ac:dyDescent="0.35">
      <c r="A95" s="122"/>
    </row>
    <row r="96" spans="1:5" ht="33" customHeight="1" x14ac:dyDescent="0.35">
      <c r="A96" s="779" t="s">
        <v>196</v>
      </c>
      <c r="B96" s="779"/>
      <c r="C96" s="779"/>
      <c r="D96" s="779"/>
      <c r="E96" s="779"/>
    </row>
    <row r="97" spans="1:5" ht="43.5" x14ac:dyDescent="0.35">
      <c r="A97" s="780" t="s">
        <v>4</v>
      </c>
      <c r="B97" s="3" t="s">
        <v>5</v>
      </c>
      <c r="C97" s="3" t="s">
        <v>33</v>
      </c>
      <c r="D97" s="48" t="s">
        <v>43</v>
      </c>
      <c r="E97" s="48" t="s">
        <v>18</v>
      </c>
    </row>
    <row r="98" spans="1:5" x14ac:dyDescent="0.35">
      <c r="A98" s="780"/>
      <c r="B98" s="49" t="s">
        <v>19</v>
      </c>
      <c r="C98" s="50" t="s">
        <v>20</v>
      </c>
      <c r="D98" s="50" t="s">
        <v>34</v>
      </c>
      <c r="E98" s="50" t="s">
        <v>35</v>
      </c>
    </row>
    <row r="99" spans="1:5" x14ac:dyDescent="0.35">
      <c r="A99" s="142" t="s">
        <v>7</v>
      </c>
      <c r="B99" s="22">
        <v>18161</v>
      </c>
      <c r="C99" s="22">
        <v>18157</v>
      </c>
      <c r="D99" s="22">
        <v>4511.3308024810667</v>
      </c>
      <c r="E99" s="294">
        <f t="shared" ref="E99:E121" si="1">(IFERROR(D99/C99,0))*100</f>
        <v>24.846234523770814</v>
      </c>
    </row>
    <row r="100" spans="1:5" x14ac:dyDescent="0.35">
      <c r="A100" s="143" t="s">
        <v>161</v>
      </c>
      <c r="B100" s="43">
        <v>14160.999999999998</v>
      </c>
      <c r="C100" s="43">
        <v>14157</v>
      </c>
      <c r="D100" s="43">
        <v>2911.3308024810667</v>
      </c>
      <c r="E100" s="311">
        <f t="shared" si="1"/>
        <v>20.564602687582585</v>
      </c>
    </row>
    <row r="101" spans="1:5" x14ac:dyDescent="0.35">
      <c r="A101" s="162" t="s">
        <v>175</v>
      </c>
      <c r="B101" s="99">
        <v>13380.999999999998</v>
      </c>
      <c r="C101" s="99">
        <v>13380.999999999998</v>
      </c>
      <c r="D101" s="99">
        <v>2600.9308024810666</v>
      </c>
      <c r="E101" s="312">
        <f t="shared" si="1"/>
        <v>19.437491984762474</v>
      </c>
    </row>
    <row r="102" spans="1:5" x14ac:dyDescent="0.35">
      <c r="A102" s="163" t="s">
        <v>176</v>
      </c>
      <c r="B102" s="32">
        <v>750</v>
      </c>
      <c r="C102" s="32">
        <v>750</v>
      </c>
      <c r="D102" s="32">
        <v>300</v>
      </c>
      <c r="E102" s="297">
        <f t="shared" si="1"/>
        <v>40</v>
      </c>
    </row>
    <row r="103" spans="1:5" x14ac:dyDescent="0.35">
      <c r="A103" s="165" t="s">
        <v>177</v>
      </c>
      <c r="B103" s="32">
        <v>30</v>
      </c>
      <c r="C103" s="32">
        <v>26</v>
      </c>
      <c r="D103" s="32">
        <v>10.4</v>
      </c>
      <c r="E103" s="297">
        <f t="shared" si="1"/>
        <v>40</v>
      </c>
    </row>
    <row r="104" spans="1:5" x14ac:dyDescent="0.35">
      <c r="A104" s="143" t="s">
        <v>178</v>
      </c>
      <c r="B104" s="43">
        <v>1250</v>
      </c>
      <c r="C104" s="43">
        <v>1250</v>
      </c>
      <c r="D104" s="43">
        <v>500</v>
      </c>
      <c r="E104" s="311">
        <f t="shared" si="1"/>
        <v>40</v>
      </c>
    </row>
    <row r="105" spans="1:5" x14ac:dyDescent="0.35">
      <c r="A105" s="162" t="s">
        <v>179</v>
      </c>
      <c r="B105" s="99">
        <v>1000</v>
      </c>
      <c r="C105" s="99">
        <v>1000</v>
      </c>
      <c r="D105" s="99">
        <v>400</v>
      </c>
      <c r="E105" s="312">
        <f t="shared" si="1"/>
        <v>40</v>
      </c>
    </row>
    <row r="106" spans="1:5" ht="29" x14ac:dyDescent="0.35">
      <c r="A106" s="166" t="s">
        <v>180</v>
      </c>
      <c r="B106" s="32">
        <v>250</v>
      </c>
      <c r="C106" s="32">
        <v>250</v>
      </c>
      <c r="D106" s="32">
        <v>100</v>
      </c>
      <c r="E106" s="297">
        <f t="shared" si="1"/>
        <v>40</v>
      </c>
    </row>
    <row r="107" spans="1:5" x14ac:dyDescent="0.35">
      <c r="A107" s="143" t="s">
        <v>181</v>
      </c>
      <c r="B107" s="43">
        <v>2350</v>
      </c>
      <c r="C107" s="43">
        <v>2350</v>
      </c>
      <c r="D107" s="43">
        <v>940</v>
      </c>
      <c r="E107" s="311">
        <f t="shared" si="1"/>
        <v>40</v>
      </c>
    </row>
    <row r="108" spans="1:5" x14ac:dyDescent="0.35">
      <c r="A108" s="162" t="s">
        <v>182</v>
      </c>
      <c r="B108" s="99">
        <v>1500</v>
      </c>
      <c r="C108" s="99">
        <v>1500</v>
      </c>
      <c r="D108" s="99">
        <v>600</v>
      </c>
      <c r="E108" s="312">
        <f t="shared" si="1"/>
        <v>40</v>
      </c>
    </row>
    <row r="109" spans="1:5" x14ac:dyDescent="0.35">
      <c r="A109" s="163" t="s">
        <v>183</v>
      </c>
      <c r="B109" s="32">
        <v>200</v>
      </c>
      <c r="C109" s="32">
        <v>200</v>
      </c>
      <c r="D109" s="32">
        <v>80</v>
      </c>
      <c r="E109" s="297">
        <f t="shared" si="1"/>
        <v>40</v>
      </c>
    </row>
    <row r="110" spans="1:5" ht="29" x14ac:dyDescent="0.35">
      <c r="A110" s="164" t="s">
        <v>184</v>
      </c>
      <c r="B110" s="32">
        <v>350</v>
      </c>
      <c r="C110" s="32">
        <v>350</v>
      </c>
      <c r="D110" s="32">
        <v>140</v>
      </c>
      <c r="E110" s="297">
        <f t="shared" si="1"/>
        <v>40</v>
      </c>
    </row>
    <row r="111" spans="1:5" x14ac:dyDescent="0.35">
      <c r="A111" s="165" t="s">
        <v>185</v>
      </c>
      <c r="B111" s="32">
        <v>300</v>
      </c>
      <c r="C111" s="32">
        <v>300</v>
      </c>
      <c r="D111" s="32">
        <v>120</v>
      </c>
      <c r="E111" s="297">
        <f t="shared" si="1"/>
        <v>40</v>
      </c>
    </row>
    <row r="112" spans="1:5" x14ac:dyDescent="0.35">
      <c r="A112" s="143" t="s">
        <v>186</v>
      </c>
      <c r="B112" s="51">
        <v>400</v>
      </c>
      <c r="C112" s="51">
        <v>400</v>
      </c>
      <c r="D112" s="51">
        <v>160</v>
      </c>
      <c r="E112" s="313">
        <f t="shared" si="1"/>
        <v>40</v>
      </c>
    </row>
    <row r="113" spans="1:5" x14ac:dyDescent="0.35">
      <c r="A113" s="144" t="s">
        <v>187</v>
      </c>
      <c r="B113" s="24">
        <v>400</v>
      </c>
      <c r="C113" s="24">
        <v>400</v>
      </c>
      <c r="D113" s="24">
        <v>160</v>
      </c>
      <c r="E113" s="296">
        <f t="shared" si="1"/>
        <v>40</v>
      </c>
    </row>
    <row r="114" spans="1:5" x14ac:dyDescent="0.35">
      <c r="A114" s="142" t="s">
        <v>13</v>
      </c>
      <c r="B114" s="22">
        <v>6880</v>
      </c>
      <c r="C114" s="22">
        <v>6080</v>
      </c>
      <c r="D114" s="22">
        <v>1492.2</v>
      </c>
      <c r="E114" s="294">
        <f t="shared" si="1"/>
        <v>24.542763157894736</v>
      </c>
    </row>
    <row r="115" spans="1:5" x14ac:dyDescent="0.35">
      <c r="A115" s="143" t="s">
        <v>8</v>
      </c>
      <c r="B115" s="51">
        <v>800</v>
      </c>
      <c r="C115" s="51">
        <v>0</v>
      </c>
      <c r="D115" s="51">
        <v>0</v>
      </c>
      <c r="E115" s="313">
        <f t="shared" si="1"/>
        <v>0</v>
      </c>
    </row>
    <row r="116" spans="1:5" x14ac:dyDescent="0.35">
      <c r="A116" s="144" t="s">
        <v>160</v>
      </c>
      <c r="B116" s="24">
        <v>800</v>
      </c>
      <c r="C116" s="24">
        <v>0</v>
      </c>
      <c r="D116" s="24">
        <v>0</v>
      </c>
      <c r="E116" s="296">
        <f t="shared" si="1"/>
        <v>0</v>
      </c>
    </row>
    <row r="117" spans="1:5" x14ac:dyDescent="0.35">
      <c r="A117" s="143" t="s">
        <v>161</v>
      </c>
      <c r="B117" s="51">
        <v>5080</v>
      </c>
      <c r="C117" s="51">
        <v>5080</v>
      </c>
      <c r="D117" s="51">
        <v>1092.2</v>
      </c>
      <c r="E117" s="313">
        <f t="shared" si="1"/>
        <v>21.5</v>
      </c>
    </row>
    <row r="118" spans="1:5" x14ac:dyDescent="0.35">
      <c r="A118" s="144" t="s">
        <v>175</v>
      </c>
      <c r="B118" s="24">
        <v>5080</v>
      </c>
      <c r="C118" s="24">
        <v>5080</v>
      </c>
      <c r="D118" s="24">
        <v>1092.2</v>
      </c>
      <c r="E118" s="296">
        <f t="shared" si="1"/>
        <v>21.5</v>
      </c>
    </row>
    <row r="119" spans="1:5" x14ac:dyDescent="0.35">
      <c r="A119" s="143" t="s">
        <v>181</v>
      </c>
      <c r="B119" s="51">
        <v>1000</v>
      </c>
      <c r="C119" s="51">
        <v>1000</v>
      </c>
      <c r="D119" s="51">
        <v>400</v>
      </c>
      <c r="E119" s="313">
        <f t="shared" si="1"/>
        <v>40</v>
      </c>
    </row>
    <row r="120" spans="1:5" x14ac:dyDescent="0.35">
      <c r="A120" s="144" t="s">
        <v>188</v>
      </c>
      <c r="B120" s="24">
        <v>1000</v>
      </c>
      <c r="C120" s="24">
        <v>1000</v>
      </c>
      <c r="D120" s="24">
        <v>400</v>
      </c>
      <c r="E120" s="296">
        <f t="shared" si="1"/>
        <v>40</v>
      </c>
    </row>
    <row r="121" spans="1:5" x14ac:dyDescent="0.35">
      <c r="A121" s="142" t="s">
        <v>14</v>
      </c>
      <c r="B121" s="22">
        <v>25041</v>
      </c>
      <c r="C121" s="22">
        <v>24237</v>
      </c>
      <c r="D121" s="22">
        <v>6003.5308024810665</v>
      </c>
      <c r="E121" s="294">
        <f t="shared" si="1"/>
        <v>24.770106871646931</v>
      </c>
    </row>
    <row r="122" spans="1:5" ht="41.4" customHeight="1" x14ac:dyDescent="0.35">
      <c r="A122" s="778" t="s">
        <v>67</v>
      </c>
      <c r="B122" s="778"/>
      <c r="C122" s="778"/>
      <c r="D122" s="778"/>
      <c r="E122" s="778"/>
    </row>
    <row r="123" spans="1:5" x14ac:dyDescent="0.35">
      <c r="A123" s="767" t="s">
        <v>68</v>
      </c>
      <c r="B123" s="767"/>
      <c r="C123" s="767"/>
      <c r="D123" s="767"/>
      <c r="E123" s="767"/>
    </row>
  </sheetData>
  <mergeCells count="17">
    <mergeCell ref="A93:D93"/>
    <mergeCell ref="A26:C26"/>
    <mergeCell ref="A29:D29"/>
    <mergeCell ref="A30:A31"/>
    <mergeCell ref="A47:D47"/>
    <mergeCell ref="A48:D48"/>
    <mergeCell ref="A50:D50"/>
    <mergeCell ref="A51:A52"/>
    <mergeCell ref="A67:D67"/>
    <mergeCell ref="A68:D68"/>
    <mergeCell ref="A70:D70"/>
    <mergeCell ref="A71:A72"/>
    <mergeCell ref="A123:E123"/>
    <mergeCell ref="A94:D94"/>
    <mergeCell ref="A96:E96"/>
    <mergeCell ref="A97:A98"/>
    <mergeCell ref="A122:E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Height="2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68" max="4" man="1"/>
  </row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BD44F-8AE1-46D5-B239-6E8E85C76A10}">
  <sheetPr codeName="Sheet13">
    <pageSetUpPr fitToPage="1"/>
  </sheetPr>
  <dimension ref="A1:E68"/>
  <sheetViews>
    <sheetView zoomScale="95" zoomScaleNormal="95" workbookViewId="0">
      <selection activeCell="A8" sqref="A8:C8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5" x14ac:dyDescent="0.35">
      <c r="A1" s="7" t="s">
        <v>197</v>
      </c>
      <c r="B1" s="7"/>
      <c r="C1" s="7"/>
    </row>
    <row r="2" spans="1:5" ht="29" x14ac:dyDescent="0.35">
      <c r="A2" s="13" t="s">
        <v>4</v>
      </c>
      <c r="B2" s="3" t="s">
        <v>5</v>
      </c>
      <c r="C2" s="3" t="s">
        <v>6</v>
      </c>
    </row>
    <row r="3" spans="1:5" x14ac:dyDescent="0.35">
      <c r="A3" s="4" t="s">
        <v>7</v>
      </c>
      <c r="B3" s="8">
        <v>1200</v>
      </c>
      <c r="C3" s="9">
        <v>0</v>
      </c>
    </row>
    <row r="4" spans="1:5" x14ac:dyDescent="0.35">
      <c r="A4" s="5" t="s">
        <v>161</v>
      </c>
      <c r="B4" s="51">
        <v>1200</v>
      </c>
      <c r="C4" s="113">
        <v>0</v>
      </c>
    </row>
    <row r="5" spans="1:5" x14ac:dyDescent="0.35">
      <c r="A5" s="76" t="s">
        <v>173</v>
      </c>
      <c r="B5" s="53">
        <v>1200</v>
      </c>
      <c r="C5" s="114"/>
    </row>
    <row r="6" spans="1:5" x14ac:dyDescent="0.35">
      <c r="A6" s="4" t="s">
        <v>13</v>
      </c>
      <c r="B6" s="8">
        <v>0</v>
      </c>
      <c r="C6" s="9">
        <v>0</v>
      </c>
    </row>
    <row r="7" spans="1:5" x14ac:dyDescent="0.35">
      <c r="A7" s="4" t="s">
        <v>14</v>
      </c>
      <c r="B7" s="8">
        <v>1200</v>
      </c>
      <c r="C7" s="9">
        <v>0</v>
      </c>
    </row>
    <row r="8" spans="1:5" s="123" customFormat="1" ht="25.25" customHeight="1" x14ac:dyDescent="0.3">
      <c r="A8" s="788" t="s">
        <v>15</v>
      </c>
      <c r="B8" s="788"/>
      <c r="C8" s="788"/>
    </row>
    <row r="9" spans="1:5" s="123" customFormat="1" ht="12" x14ac:dyDescent="0.3">
      <c r="A9" s="1" t="s">
        <v>2</v>
      </c>
    </row>
    <row r="11" spans="1:5" ht="28.25" customHeight="1" x14ac:dyDescent="0.35">
      <c r="A11" s="790" t="s">
        <v>190</v>
      </c>
      <c r="B11" s="790"/>
      <c r="C11" s="790"/>
      <c r="D11" s="790"/>
    </row>
    <row r="12" spans="1:5" ht="29" x14ac:dyDescent="0.35">
      <c r="A12" s="782" t="s">
        <v>16</v>
      </c>
      <c r="B12" s="14" t="s">
        <v>5</v>
      </c>
      <c r="C12" s="14" t="s">
        <v>43</v>
      </c>
      <c r="D12" s="14" t="s">
        <v>18</v>
      </c>
    </row>
    <row r="13" spans="1:5" x14ac:dyDescent="0.35">
      <c r="A13" s="783"/>
      <c r="B13" s="15" t="s">
        <v>19</v>
      </c>
      <c r="C13" s="16" t="s">
        <v>20</v>
      </c>
      <c r="D13" s="16" t="s">
        <v>21</v>
      </c>
    </row>
    <row r="14" spans="1:5" x14ac:dyDescent="0.35">
      <c r="A14" s="17" t="s">
        <v>7</v>
      </c>
      <c r="B14" s="18">
        <v>1200</v>
      </c>
      <c r="C14" s="19"/>
      <c r="D14" s="302"/>
    </row>
    <row r="15" spans="1:5" x14ac:dyDescent="0.35">
      <c r="A15" s="21" t="s">
        <v>167</v>
      </c>
      <c r="B15" s="22">
        <v>1200</v>
      </c>
      <c r="C15" s="22">
        <v>480</v>
      </c>
      <c r="D15" s="294">
        <v>40</v>
      </c>
      <c r="E15" s="102"/>
    </row>
    <row r="16" spans="1:5" x14ac:dyDescent="0.35">
      <c r="A16" s="23" t="s">
        <v>168</v>
      </c>
      <c r="B16" s="24">
        <v>1200</v>
      </c>
      <c r="C16" s="24">
        <v>480</v>
      </c>
      <c r="D16" s="296">
        <v>40</v>
      </c>
    </row>
    <row r="17" spans="1:4" x14ac:dyDescent="0.35">
      <c r="A17" s="25" t="s">
        <v>169</v>
      </c>
      <c r="B17" s="26"/>
      <c r="C17" s="26"/>
      <c r="D17" s="300">
        <v>0</v>
      </c>
    </row>
    <row r="18" spans="1:4" x14ac:dyDescent="0.35">
      <c r="A18" s="108" t="s">
        <v>170</v>
      </c>
      <c r="B18" s="28"/>
      <c r="C18" s="29"/>
      <c r="D18" s="301">
        <v>0</v>
      </c>
    </row>
    <row r="19" spans="1:4" x14ac:dyDescent="0.35">
      <c r="A19" s="17" t="s">
        <v>13</v>
      </c>
      <c r="B19" s="18">
        <v>0</v>
      </c>
      <c r="C19" s="19"/>
      <c r="D19" s="302">
        <v>0</v>
      </c>
    </row>
    <row r="20" spans="1:4" x14ac:dyDescent="0.35">
      <c r="A20" s="21" t="s">
        <v>167</v>
      </c>
      <c r="B20" s="22">
        <v>0</v>
      </c>
      <c r="C20" s="22">
        <v>0</v>
      </c>
      <c r="D20" s="294">
        <v>0</v>
      </c>
    </row>
    <row r="21" spans="1:4" x14ac:dyDescent="0.35">
      <c r="A21" s="23" t="s">
        <v>168</v>
      </c>
      <c r="B21" s="24"/>
      <c r="C21" s="24"/>
      <c r="D21" s="296">
        <v>0</v>
      </c>
    </row>
    <row r="22" spans="1:4" x14ac:dyDescent="0.35">
      <c r="A22" s="25" t="s">
        <v>169</v>
      </c>
      <c r="B22" s="32"/>
      <c r="C22" s="32"/>
      <c r="D22" s="297">
        <v>0</v>
      </c>
    </row>
    <row r="23" spans="1:4" x14ac:dyDescent="0.35">
      <c r="A23" s="108" t="s">
        <v>170</v>
      </c>
      <c r="B23" s="28"/>
      <c r="C23" s="29"/>
      <c r="D23" s="301">
        <v>0</v>
      </c>
    </row>
    <row r="24" spans="1:4" x14ac:dyDescent="0.35">
      <c r="A24" s="17" t="s">
        <v>14</v>
      </c>
      <c r="B24" s="18">
        <v>1200</v>
      </c>
      <c r="C24" s="19"/>
      <c r="D24" s="302">
        <v>0</v>
      </c>
    </row>
    <row r="25" spans="1:4" x14ac:dyDescent="0.35">
      <c r="A25" s="21" t="s">
        <v>167</v>
      </c>
      <c r="B25" s="22">
        <v>1200</v>
      </c>
      <c r="C25" s="22">
        <v>480</v>
      </c>
      <c r="D25" s="294">
        <v>40</v>
      </c>
    </row>
    <row r="26" spans="1:4" x14ac:dyDescent="0.35">
      <c r="A26" s="23" t="s">
        <v>168</v>
      </c>
      <c r="B26" s="24">
        <v>1200</v>
      </c>
      <c r="C26" s="24">
        <v>480</v>
      </c>
      <c r="D26" s="296">
        <v>40</v>
      </c>
    </row>
    <row r="27" spans="1:4" x14ac:dyDescent="0.35">
      <c r="A27" s="25" t="s">
        <v>169</v>
      </c>
      <c r="B27" s="32">
        <v>0</v>
      </c>
      <c r="C27" s="32">
        <v>0</v>
      </c>
      <c r="D27" s="297">
        <v>0</v>
      </c>
    </row>
    <row r="28" spans="1:4" x14ac:dyDescent="0.35">
      <c r="A28" s="108" t="s">
        <v>170</v>
      </c>
      <c r="B28" s="28">
        <v>0</v>
      </c>
      <c r="C28" s="29"/>
      <c r="D28" s="301">
        <v>0</v>
      </c>
    </row>
    <row r="29" spans="1:4" s="123" customFormat="1" ht="39.65" customHeight="1" x14ac:dyDescent="0.3">
      <c r="A29" s="770" t="s">
        <v>369</v>
      </c>
      <c r="B29" s="770"/>
      <c r="C29" s="770"/>
      <c r="D29" s="770"/>
    </row>
    <row r="30" spans="1:4" s="123" customFormat="1" ht="12" x14ac:dyDescent="0.3">
      <c r="A30" s="789" t="s">
        <v>24</v>
      </c>
      <c r="B30" s="789"/>
      <c r="C30" s="789"/>
      <c r="D30" s="789"/>
    </row>
    <row r="31" spans="1:4" x14ac:dyDescent="0.35">
      <c r="A31" s="117"/>
      <c r="B31" s="117"/>
      <c r="C31" s="117"/>
      <c r="D31" s="117"/>
    </row>
    <row r="32" spans="1:4" ht="30.65" customHeight="1" x14ac:dyDescent="0.35">
      <c r="A32" s="781" t="s">
        <v>191</v>
      </c>
      <c r="B32" s="781"/>
      <c r="C32" s="781"/>
      <c r="D32" s="781"/>
    </row>
    <row r="33" spans="1:4" ht="29" x14ac:dyDescent="0.35">
      <c r="A33" s="784" t="s">
        <v>25</v>
      </c>
      <c r="B33" s="34" t="s">
        <v>5</v>
      </c>
      <c r="C33" s="35" t="s">
        <v>17</v>
      </c>
      <c r="D33" s="35" t="s">
        <v>18</v>
      </c>
    </row>
    <row r="34" spans="1:4" x14ac:dyDescent="0.35">
      <c r="A34" s="785"/>
      <c r="B34" s="36" t="s">
        <v>19</v>
      </c>
      <c r="C34" s="36" t="s">
        <v>20</v>
      </c>
      <c r="D34" s="36" t="s">
        <v>21</v>
      </c>
    </row>
    <row r="35" spans="1:4" x14ac:dyDescent="0.35">
      <c r="A35" s="37" t="s">
        <v>26</v>
      </c>
      <c r="B35" s="38">
        <v>1200</v>
      </c>
      <c r="C35" s="38">
        <v>480</v>
      </c>
      <c r="D35" s="111">
        <v>40</v>
      </c>
    </row>
    <row r="36" spans="1:4" x14ac:dyDescent="0.35">
      <c r="A36" s="40" t="s">
        <v>27</v>
      </c>
      <c r="B36" s="38">
        <v>1200</v>
      </c>
      <c r="C36" s="38">
        <v>480</v>
      </c>
      <c r="D36" s="111">
        <v>40</v>
      </c>
    </row>
    <row r="37" spans="1:4" x14ac:dyDescent="0.35">
      <c r="A37" s="6" t="s">
        <v>173</v>
      </c>
      <c r="B37" s="10">
        <v>1200</v>
      </c>
      <c r="C37" s="10">
        <v>480</v>
      </c>
      <c r="D37" s="112">
        <v>40</v>
      </c>
    </row>
    <row r="38" spans="1:4" x14ac:dyDescent="0.35">
      <c r="A38" s="40" t="s">
        <v>202</v>
      </c>
      <c r="B38" s="38">
        <v>0</v>
      </c>
      <c r="C38" s="38">
        <v>0</v>
      </c>
      <c r="D38" s="111">
        <v>0</v>
      </c>
    </row>
    <row r="39" spans="1:4" x14ac:dyDescent="0.35">
      <c r="A39" s="37" t="s">
        <v>29</v>
      </c>
      <c r="B39" s="41">
        <v>0</v>
      </c>
      <c r="C39" s="41">
        <v>0</v>
      </c>
      <c r="D39" s="298">
        <v>0</v>
      </c>
    </row>
    <row r="40" spans="1:4" x14ac:dyDescent="0.35">
      <c r="A40" s="170" t="s">
        <v>30</v>
      </c>
      <c r="B40" s="41">
        <v>0</v>
      </c>
      <c r="C40" s="41">
        <v>0</v>
      </c>
      <c r="D40" s="298">
        <v>0</v>
      </c>
    </row>
    <row r="41" spans="1:4" x14ac:dyDescent="0.35">
      <c r="A41" s="40" t="s">
        <v>31</v>
      </c>
      <c r="B41" s="41">
        <v>0</v>
      </c>
      <c r="C41" s="41">
        <v>0</v>
      </c>
      <c r="D41" s="298">
        <v>0</v>
      </c>
    </row>
    <row r="42" spans="1:4" x14ac:dyDescent="0.35">
      <c r="A42" s="40" t="s">
        <v>32</v>
      </c>
      <c r="B42" s="38">
        <v>1200</v>
      </c>
      <c r="C42" s="38">
        <v>480</v>
      </c>
      <c r="D42" s="111">
        <v>40</v>
      </c>
    </row>
    <row r="43" spans="1:4" s="123" customFormat="1" ht="64.75" customHeight="1" x14ac:dyDescent="0.3">
      <c r="A43" s="797" t="s">
        <v>364</v>
      </c>
      <c r="B43" s="797"/>
      <c r="C43" s="797"/>
      <c r="D43" s="797"/>
    </row>
    <row r="44" spans="1:4" s="123" customFormat="1" ht="12" x14ac:dyDescent="0.3">
      <c r="A44" s="767" t="s">
        <v>70</v>
      </c>
      <c r="B44" s="767"/>
      <c r="C44" s="767"/>
      <c r="D44" s="767"/>
    </row>
    <row r="46" spans="1:4" ht="29.4" customHeight="1" x14ac:dyDescent="0.35">
      <c r="A46" s="781" t="s">
        <v>192</v>
      </c>
      <c r="B46" s="781"/>
      <c r="C46" s="781"/>
      <c r="D46" s="781"/>
    </row>
    <row r="47" spans="1:4" ht="29" x14ac:dyDescent="0.35">
      <c r="A47" s="786" t="s">
        <v>25</v>
      </c>
      <c r="B47" s="34" t="s">
        <v>5</v>
      </c>
      <c r="C47" s="35" t="s">
        <v>17</v>
      </c>
      <c r="D47" s="35" t="s">
        <v>18</v>
      </c>
    </row>
    <row r="48" spans="1:4" x14ac:dyDescent="0.35">
      <c r="A48" s="787"/>
      <c r="B48" s="36" t="s">
        <v>19</v>
      </c>
      <c r="C48" s="36" t="s">
        <v>20</v>
      </c>
      <c r="D48" s="36" t="s">
        <v>21</v>
      </c>
    </row>
    <row r="49" spans="1:5" x14ac:dyDescent="0.35">
      <c r="A49" s="37" t="s">
        <v>26</v>
      </c>
      <c r="B49" s="38"/>
      <c r="C49" s="38"/>
      <c r="D49" s="39"/>
    </row>
    <row r="50" spans="1:5" x14ac:dyDescent="0.35">
      <c r="A50" s="40" t="s">
        <v>27</v>
      </c>
      <c r="B50" s="38"/>
      <c r="C50" s="38"/>
      <c r="D50" s="39"/>
    </row>
    <row r="51" spans="1:5" x14ac:dyDescent="0.35">
      <c r="A51" s="40" t="s">
        <v>28</v>
      </c>
      <c r="B51" s="41"/>
      <c r="C51" s="41"/>
      <c r="D51" s="39"/>
    </row>
    <row r="52" spans="1:5" x14ac:dyDescent="0.35">
      <c r="A52" s="42" t="s">
        <v>29</v>
      </c>
      <c r="B52" s="41"/>
      <c r="C52" s="41"/>
      <c r="D52" s="39"/>
    </row>
    <row r="53" spans="1:5" x14ac:dyDescent="0.35">
      <c r="A53" s="40" t="s">
        <v>30</v>
      </c>
      <c r="B53" s="41"/>
      <c r="C53" s="41"/>
      <c r="D53" s="39"/>
    </row>
    <row r="54" spans="1:5" x14ac:dyDescent="0.35">
      <c r="A54" s="40" t="s">
        <v>31</v>
      </c>
      <c r="B54" s="41"/>
      <c r="C54" s="41"/>
      <c r="D54" s="39"/>
    </row>
    <row r="55" spans="1:5" x14ac:dyDescent="0.35">
      <c r="A55" s="42" t="s">
        <v>32</v>
      </c>
      <c r="B55" s="38"/>
      <c r="C55" s="38"/>
      <c r="D55" s="39"/>
    </row>
    <row r="56" spans="1:5" s="123" customFormat="1" ht="70.75" customHeight="1" x14ac:dyDescent="0.3">
      <c r="A56" s="778" t="s">
        <v>201</v>
      </c>
      <c r="B56" s="778"/>
      <c r="C56" s="778"/>
      <c r="D56" s="778"/>
    </row>
    <row r="57" spans="1:5" s="123" customFormat="1" ht="12" x14ac:dyDescent="0.3">
      <c r="A57" s="767" t="s">
        <v>70</v>
      </c>
      <c r="B57" s="767"/>
      <c r="C57" s="767"/>
      <c r="D57" s="767"/>
    </row>
    <row r="58" spans="1:5" x14ac:dyDescent="0.35">
      <c r="A58" s="122"/>
    </row>
    <row r="59" spans="1:5" ht="33" customHeight="1" x14ac:dyDescent="0.35">
      <c r="A59" s="779" t="s">
        <v>198</v>
      </c>
      <c r="B59" s="779"/>
      <c r="C59" s="779"/>
      <c r="D59" s="779"/>
      <c r="E59" s="779"/>
    </row>
    <row r="60" spans="1:5" ht="43.5" x14ac:dyDescent="0.35">
      <c r="A60" s="780" t="s">
        <v>4</v>
      </c>
      <c r="B60" s="3" t="s">
        <v>5</v>
      </c>
      <c r="C60" s="3" t="s">
        <v>33</v>
      </c>
      <c r="D60" s="48" t="s">
        <v>43</v>
      </c>
      <c r="E60" s="48" t="s">
        <v>18</v>
      </c>
    </row>
    <row r="61" spans="1:5" x14ac:dyDescent="0.35">
      <c r="A61" s="780"/>
      <c r="B61" s="49" t="s">
        <v>19</v>
      </c>
      <c r="C61" s="50" t="s">
        <v>20</v>
      </c>
      <c r="D61" s="50" t="s">
        <v>34</v>
      </c>
      <c r="E61" s="50" t="s">
        <v>35</v>
      </c>
    </row>
    <row r="62" spans="1:5" x14ac:dyDescent="0.35">
      <c r="A62" s="4" t="s">
        <v>7</v>
      </c>
      <c r="B62" s="8">
        <v>1200</v>
      </c>
      <c r="C62" s="8">
        <v>1200</v>
      </c>
      <c r="D62" s="8">
        <v>480</v>
      </c>
      <c r="E62" s="307">
        <v>40</v>
      </c>
    </row>
    <row r="63" spans="1:5" x14ac:dyDescent="0.35">
      <c r="A63" s="5" t="s">
        <v>161</v>
      </c>
      <c r="B63" s="51">
        <v>1200</v>
      </c>
      <c r="C63" s="51">
        <v>1200</v>
      </c>
      <c r="D63" s="51">
        <v>480</v>
      </c>
      <c r="E63" s="313">
        <v>40</v>
      </c>
    </row>
    <row r="64" spans="1:5" x14ac:dyDescent="0.35">
      <c r="A64" s="76" t="s">
        <v>173</v>
      </c>
      <c r="B64" s="52">
        <v>1200</v>
      </c>
      <c r="C64" s="52">
        <v>1200</v>
      </c>
      <c r="D64" s="12">
        <v>480</v>
      </c>
      <c r="E64" s="315">
        <v>40</v>
      </c>
    </row>
    <row r="65" spans="1:5" x14ac:dyDescent="0.35">
      <c r="A65" s="4" t="s">
        <v>13</v>
      </c>
      <c r="B65" s="8"/>
      <c r="C65" s="8"/>
      <c r="D65" s="8"/>
      <c r="E65" s="307">
        <v>0</v>
      </c>
    </row>
    <row r="66" spans="1:5" x14ac:dyDescent="0.35">
      <c r="A66" s="4" t="s">
        <v>14</v>
      </c>
      <c r="B66" s="8">
        <v>1200</v>
      </c>
      <c r="C66" s="8">
        <v>1200</v>
      </c>
      <c r="D66" s="8">
        <v>480</v>
      </c>
      <c r="E66" s="307">
        <v>40</v>
      </c>
    </row>
    <row r="67" spans="1:5" s="123" customFormat="1" ht="33" customHeight="1" x14ac:dyDescent="0.3">
      <c r="A67" s="778" t="s">
        <v>67</v>
      </c>
      <c r="B67" s="778"/>
      <c r="C67" s="778"/>
      <c r="D67" s="778"/>
      <c r="E67" s="778"/>
    </row>
    <row r="68" spans="1:5" s="123" customFormat="1" ht="12" x14ac:dyDescent="0.3">
      <c r="A68" s="767" t="s">
        <v>68</v>
      </c>
      <c r="B68" s="767"/>
      <c r="C68" s="767"/>
      <c r="D68" s="767"/>
      <c r="E68" s="767"/>
    </row>
  </sheetData>
  <mergeCells count="17">
    <mergeCell ref="A56:D56"/>
    <mergeCell ref="A8:C8"/>
    <mergeCell ref="A11:D11"/>
    <mergeCell ref="A12:A13"/>
    <mergeCell ref="A29:D29"/>
    <mergeCell ref="A30:D30"/>
    <mergeCell ref="A32:D32"/>
    <mergeCell ref="A33:A34"/>
    <mergeCell ref="A43:D43"/>
    <mergeCell ref="A44:D44"/>
    <mergeCell ref="A46:D46"/>
    <mergeCell ref="A47:A48"/>
    <mergeCell ref="A57:D57"/>
    <mergeCell ref="A59:E59"/>
    <mergeCell ref="A60:A61"/>
    <mergeCell ref="A67:E67"/>
    <mergeCell ref="A68:E68"/>
  </mergeCells>
  <printOptions verticalCentered="1"/>
  <pageMargins left="0.70866141732283472" right="0.70866141732283472" top="0.74803149606299213" bottom="0.74803149606299213" header="0.31496062992125984" footer="0.31496062992125984"/>
  <pageSetup paperSize="9" scale="57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45" max="4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FB2FE-F32C-469A-B2EA-2247924CD283}">
  <sheetPr codeName="Sheet14">
    <pageSetUpPr fitToPage="1"/>
  </sheetPr>
  <dimension ref="A1:E104"/>
  <sheetViews>
    <sheetView zoomScale="95" zoomScaleNormal="95" workbookViewId="0">
      <selection activeCell="B115" sqref="B115"/>
    </sheetView>
  </sheetViews>
  <sheetFormatPr defaultColWidth="8.90625" defaultRowHeight="14.5" x14ac:dyDescent="0.35"/>
  <cols>
    <col min="1" max="1" width="65.81640625" style="2" customWidth="1"/>
    <col min="2" max="5" width="16.6328125" style="2" customWidth="1"/>
    <col min="6" max="16384" width="8.90625" style="2"/>
  </cols>
  <sheetData>
    <row r="1" spans="1:3" x14ac:dyDescent="0.35">
      <c r="A1" s="7" t="s">
        <v>199</v>
      </c>
      <c r="B1" s="7"/>
      <c r="C1" s="7"/>
    </row>
    <row r="2" spans="1:3" ht="43.5" x14ac:dyDescent="0.35">
      <c r="A2" s="201" t="s">
        <v>4</v>
      </c>
      <c r="B2" s="3" t="s">
        <v>5</v>
      </c>
      <c r="C2" s="3" t="s">
        <v>139</v>
      </c>
    </row>
    <row r="3" spans="1:3" x14ac:dyDescent="0.35">
      <c r="A3" s="145" t="s">
        <v>7</v>
      </c>
      <c r="B3" s="8">
        <v>4275</v>
      </c>
      <c r="C3" s="8">
        <f>C4</f>
        <v>0</v>
      </c>
    </row>
    <row r="4" spans="1:3" x14ac:dyDescent="0.35">
      <c r="A4" s="57" t="s">
        <v>140</v>
      </c>
      <c r="B4" s="97">
        <v>4275</v>
      </c>
      <c r="C4" s="97">
        <f>SUM(C5:C7)</f>
        <v>0</v>
      </c>
    </row>
    <row r="5" spans="1:3" x14ac:dyDescent="0.35">
      <c r="A5" s="171" t="s">
        <v>141</v>
      </c>
      <c r="B5" s="425">
        <v>500</v>
      </c>
      <c r="C5" s="426"/>
    </row>
    <row r="6" spans="1:3" ht="29" x14ac:dyDescent="0.35">
      <c r="A6" s="172" t="s">
        <v>142</v>
      </c>
      <c r="B6" s="427">
        <v>300</v>
      </c>
      <c r="C6" s="428"/>
    </row>
    <row r="7" spans="1:3" x14ac:dyDescent="0.35">
      <c r="A7" s="172" t="s">
        <v>143</v>
      </c>
      <c r="B7" s="427">
        <v>300</v>
      </c>
      <c r="C7" s="428"/>
    </row>
    <row r="8" spans="1:3" x14ac:dyDescent="0.35">
      <c r="A8" s="172" t="s">
        <v>144</v>
      </c>
      <c r="B8" s="427">
        <v>1020</v>
      </c>
      <c r="C8" s="428"/>
    </row>
    <row r="9" spans="1:3" x14ac:dyDescent="0.35">
      <c r="A9" s="172" t="s">
        <v>145</v>
      </c>
      <c r="B9" s="427">
        <v>600</v>
      </c>
      <c r="C9" s="428"/>
    </row>
    <row r="10" spans="1:3" x14ac:dyDescent="0.35">
      <c r="A10" s="172" t="s">
        <v>146</v>
      </c>
      <c r="B10" s="427">
        <v>300</v>
      </c>
      <c r="C10" s="428"/>
    </row>
    <row r="11" spans="1:3" ht="43.5" x14ac:dyDescent="0.35">
      <c r="A11" s="172" t="s">
        <v>147</v>
      </c>
      <c r="B11" s="427">
        <v>800</v>
      </c>
      <c r="C11" s="428"/>
    </row>
    <row r="12" spans="1:3" x14ac:dyDescent="0.35">
      <c r="A12" s="172" t="s">
        <v>148</v>
      </c>
      <c r="B12" s="427">
        <v>300</v>
      </c>
      <c r="C12" s="428"/>
    </row>
    <row r="13" spans="1:3" ht="29" x14ac:dyDescent="0.35">
      <c r="A13" s="173" t="s">
        <v>149</v>
      </c>
      <c r="B13" s="429">
        <v>155</v>
      </c>
      <c r="C13" s="430"/>
    </row>
    <row r="14" spans="1:3" x14ac:dyDescent="0.35">
      <c r="A14" s="56" t="s">
        <v>13</v>
      </c>
      <c r="B14" s="8">
        <v>1455</v>
      </c>
      <c r="C14" s="8">
        <f t="shared" ref="C14" si="0">C15</f>
        <v>0</v>
      </c>
    </row>
    <row r="15" spans="1:3" x14ac:dyDescent="0.35">
      <c r="A15" s="57" t="s">
        <v>140</v>
      </c>
      <c r="B15" s="97">
        <v>1455</v>
      </c>
      <c r="C15" s="97"/>
    </row>
    <row r="16" spans="1:3" ht="29" x14ac:dyDescent="0.35">
      <c r="A16" s="157" t="s">
        <v>150</v>
      </c>
      <c r="B16" s="431">
        <v>1455</v>
      </c>
      <c r="C16" s="432"/>
    </row>
    <row r="17" spans="1:5" x14ac:dyDescent="0.35">
      <c r="A17" s="56" t="s">
        <v>14</v>
      </c>
      <c r="B17" s="8">
        <v>5730</v>
      </c>
      <c r="C17" s="8">
        <f>C5</f>
        <v>0</v>
      </c>
    </row>
    <row r="18" spans="1:5" s="123" customFormat="1" ht="26.4" customHeight="1" x14ac:dyDescent="0.3">
      <c r="A18" s="788" t="s">
        <v>15</v>
      </c>
      <c r="B18" s="788"/>
      <c r="C18" s="788"/>
    </row>
    <row r="19" spans="1:5" s="123" customFormat="1" ht="12" x14ac:dyDescent="0.3">
      <c r="A19" s="1" t="s">
        <v>2</v>
      </c>
    </row>
    <row r="21" spans="1:5" ht="30.5" customHeight="1" x14ac:dyDescent="0.35">
      <c r="A21" s="790" t="s">
        <v>190</v>
      </c>
      <c r="B21" s="790"/>
      <c r="C21" s="790"/>
      <c r="D21" s="790"/>
    </row>
    <row r="22" spans="1:5" ht="29" x14ac:dyDescent="0.35">
      <c r="A22" s="147" t="s">
        <v>151</v>
      </c>
      <c r="B22" s="14" t="s">
        <v>5</v>
      </c>
      <c r="C22" s="61" t="s">
        <v>43</v>
      </c>
      <c r="D22" s="14" t="s">
        <v>18</v>
      </c>
    </row>
    <row r="23" spans="1:5" x14ac:dyDescent="0.35">
      <c r="A23" s="15"/>
      <c r="B23" s="15" t="s">
        <v>19</v>
      </c>
      <c r="C23" s="16" t="s">
        <v>20</v>
      </c>
      <c r="D23" s="16" t="s">
        <v>21</v>
      </c>
    </row>
    <row r="24" spans="1:5" x14ac:dyDescent="0.35">
      <c r="A24" s="145" t="s">
        <v>7</v>
      </c>
      <c r="B24" s="148">
        <v>4275</v>
      </c>
      <c r="C24" s="149"/>
      <c r="D24" s="318"/>
    </row>
    <row r="25" spans="1:5" x14ac:dyDescent="0.35">
      <c r="A25" s="150" t="s">
        <v>152</v>
      </c>
      <c r="B25" s="146">
        <v>3954.75</v>
      </c>
      <c r="C25" s="146">
        <v>1522.8</v>
      </c>
      <c r="D25" s="316">
        <v>38.505594538213536</v>
      </c>
      <c r="E25" s="102"/>
    </row>
    <row r="26" spans="1:5" x14ac:dyDescent="0.35">
      <c r="A26" s="151" t="s">
        <v>49</v>
      </c>
      <c r="B26" s="152">
        <v>3687</v>
      </c>
      <c r="C26" s="152">
        <v>1522.8</v>
      </c>
      <c r="D26" s="319">
        <v>41.301871440195285</v>
      </c>
    </row>
    <row r="27" spans="1:5" x14ac:dyDescent="0.35">
      <c r="A27" s="153" t="s">
        <v>105</v>
      </c>
      <c r="B27" s="154">
        <v>267.75</v>
      </c>
      <c r="C27" s="154">
        <v>0</v>
      </c>
      <c r="D27" s="317">
        <v>0</v>
      </c>
    </row>
    <row r="28" spans="1:5" x14ac:dyDescent="0.35">
      <c r="A28" s="108" t="s">
        <v>66</v>
      </c>
      <c r="B28" s="155">
        <v>320.25</v>
      </c>
      <c r="C28" s="156">
        <v>0</v>
      </c>
      <c r="D28" s="320">
        <v>0</v>
      </c>
    </row>
    <row r="29" spans="1:5" x14ac:dyDescent="0.35">
      <c r="A29" s="145" t="s">
        <v>13</v>
      </c>
      <c r="B29" s="148">
        <v>1455</v>
      </c>
      <c r="C29" s="149"/>
      <c r="D29" s="318">
        <v>0</v>
      </c>
    </row>
    <row r="30" spans="1:5" x14ac:dyDescent="0.35">
      <c r="A30" s="150" t="s">
        <v>152</v>
      </c>
      <c r="B30" s="146">
        <v>1455</v>
      </c>
      <c r="C30" s="146">
        <v>555</v>
      </c>
      <c r="D30" s="316">
        <v>38.144329896907216</v>
      </c>
    </row>
    <row r="31" spans="1:5" x14ac:dyDescent="0.35">
      <c r="A31" s="151" t="s">
        <v>49</v>
      </c>
      <c r="B31" s="152">
        <v>1455</v>
      </c>
      <c r="C31" s="152">
        <v>555</v>
      </c>
      <c r="D31" s="319">
        <v>38.144329896907216</v>
      </c>
    </row>
    <row r="32" spans="1:5" x14ac:dyDescent="0.35">
      <c r="A32" s="153" t="s">
        <v>105</v>
      </c>
      <c r="B32" s="154">
        <v>0</v>
      </c>
      <c r="C32" s="154">
        <v>0</v>
      </c>
      <c r="D32" s="317">
        <v>0</v>
      </c>
    </row>
    <row r="33" spans="1:4" x14ac:dyDescent="0.35">
      <c r="A33" s="108" t="s">
        <v>66</v>
      </c>
      <c r="B33" s="155">
        <v>0</v>
      </c>
      <c r="C33" s="156">
        <v>0</v>
      </c>
      <c r="D33" s="320">
        <v>0</v>
      </c>
    </row>
    <row r="34" spans="1:4" x14ac:dyDescent="0.35">
      <c r="A34" s="145" t="s">
        <v>14</v>
      </c>
      <c r="B34" s="148">
        <v>5730</v>
      </c>
      <c r="C34" s="149"/>
      <c r="D34" s="318">
        <v>0</v>
      </c>
    </row>
    <row r="35" spans="1:4" x14ac:dyDescent="0.35">
      <c r="A35" s="150" t="s">
        <v>152</v>
      </c>
      <c r="B35" s="146">
        <v>5409.75</v>
      </c>
      <c r="C35" s="146">
        <v>2077.8000000000002</v>
      </c>
      <c r="D35" s="316">
        <v>38.408429225010401</v>
      </c>
    </row>
    <row r="36" spans="1:4" x14ac:dyDescent="0.35">
      <c r="A36" s="151" t="s">
        <v>49</v>
      </c>
      <c r="B36" s="152">
        <v>5142</v>
      </c>
      <c r="C36" s="152">
        <v>2077.8000000000002</v>
      </c>
      <c r="D36" s="319">
        <v>40.408401400233373</v>
      </c>
    </row>
    <row r="37" spans="1:4" x14ac:dyDescent="0.35">
      <c r="A37" s="153" t="s">
        <v>105</v>
      </c>
      <c r="B37" s="154">
        <v>267.75</v>
      </c>
      <c r="C37" s="154">
        <v>0</v>
      </c>
      <c r="D37" s="317">
        <v>0</v>
      </c>
    </row>
    <row r="38" spans="1:4" x14ac:dyDescent="0.35">
      <c r="A38" s="108" t="s">
        <v>66</v>
      </c>
      <c r="B38" s="155">
        <v>320.25</v>
      </c>
      <c r="C38" s="156">
        <v>0</v>
      </c>
      <c r="D38" s="320">
        <v>0</v>
      </c>
    </row>
    <row r="39" spans="1:4" s="123" customFormat="1" ht="23.4" customHeight="1" x14ac:dyDescent="0.3">
      <c r="A39" s="788" t="s">
        <v>23</v>
      </c>
      <c r="B39" s="788"/>
      <c r="C39" s="788"/>
      <c r="D39" s="788"/>
    </row>
    <row r="40" spans="1:4" s="123" customFormat="1" ht="12" x14ac:dyDescent="0.3">
      <c r="A40" s="795" t="s">
        <v>370</v>
      </c>
      <c r="B40" s="795"/>
      <c r="C40" s="795"/>
      <c r="D40" s="795"/>
    </row>
    <row r="41" spans="1:4" x14ac:dyDescent="0.35">
      <c r="A41" s="117"/>
      <c r="B41" s="117"/>
      <c r="C41" s="117"/>
      <c r="D41" s="117"/>
    </row>
    <row r="42" spans="1:4" ht="33.65" customHeight="1" x14ac:dyDescent="0.35">
      <c r="A42" s="781" t="s">
        <v>191</v>
      </c>
      <c r="B42" s="781"/>
      <c r="C42" s="781"/>
      <c r="D42" s="781"/>
    </row>
    <row r="43" spans="1:4" ht="29" x14ac:dyDescent="0.35">
      <c r="A43" s="803" t="s">
        <v>25</v>
      </c>
      <c r="B43" s="14" t="s">
        <v>5</v>
      </c>
      <c r="C43" s="35" t="s">
        <v>43</v>
      </c>
      <c r="D43" s="61" t="s">
        <v>18</v>
      </c>
    </row>
    <row r="44" spans="1:4" x14ac:dyDescent="0.35">
      <c r="A44" s="803"/>
      <c r="B44" s="36" t="s">
        <v>19</v>
      </c>
      <c r="C44" s="36" t="s">
        <v>20</v>
      </c>
      <c r="D44" s="36" t="s">
        <v>21</v>
      </c>
    </row>
    <row r="45" spans="1:4" x14ac:dyDescent="0.35">
      <c r="A45" s="59" t="s">
        <v>26</v>
      </c>
      <c r="B45" s="8">
        <v>2845.24</v>
      </c>
      <c r="C45" s="8">
        <v>1073</v>
      </c>
      <c r="D45" s="307">
        <f t="shared" ref="D45:D59" si="1">(IFERROR(C45/B45,0))*100</f>
        <v>37.712108644613465</v>
      </c>
    </row>
    <row r="46" spans="1:4" x14ac:dyDescent="0.35">
      <c r="A46" s="63" t="s">
        <v>27</v>
      </c>
      <c r="B46" s="8">
        <v>1390</v>
      </c>
      <c r="C46" s="8">
        <v>518</v>
      </c>
      <c r="D46" s="307">
        <f t="shared" si="1"/>
        <v>37.266187050359711</v>
      </c>
    </row>
    <row r="47" spans="1:4" x14ac:dyDescent="0.35">
      <c r="A47" s="6" t="s">
        <v>140</v>
      </c>
      <c r="B47" s="100">
        <v>1390</v>
      </c>
      <c r="C47" s="100">
        <v>518</v>
      </c>
      <c r="D47" s="305">
        <f t="shared" si="1"/>
        <v>37.266187050359711</v>
      </c>
    </row>
    <row r="48" spans="1:4" x14ac:dyDescent="0.35">
      <c r="A48" s="174" t="s">
        <v>143</v>
      </c>
      <c r="B48" s="99">
        <v>200</v>
      </c>
      <c r="C48" s="99">
        <v>80</v>
      </c>
      <c r="D48" s="312">
        <f t="shared" si="1"/>
        <v>40</v>
      </c>
    </row>
    <row r="49" spans="1:4" x14ac:dyDescent="0.35">
      <c r="A49" s="174" t="s">
        <v>144</v>
      </c>
      <c r="B49" s="32">
        <v>1000</v>
      </c>
      <c r="C49" s="32">
        <v>400</v>
      </c>
      <c r="D49" s="297">
        <f t="shared" si="1"/>
        <v>40</v>
      </c>
    </row>
    <row r="50" spans="1:4" x14ac:dyDescent="0.35">
      <c r="A50" s="174" t="s">
        <v>146</v>
      </c>
      <c r="B50" s="32">
        <v>190</v>
      </c>
      <c r="C50" s="32">
        <v>38</v>
      </c>
      <c r="D50" s="297">
        <f t="shared" si="1"/>
        <v>20</v>
      </c>
    </row>
    <row r="51" spans="1:4" ht="29" x14ac:dyDescent="0.35">
      <c r="A51" s="174" t="s">
        <v>150</v>
      </c>
      <c r="B51" s="32">
        <v>0</v>
      </c>
      <c r="C51" s="32">
        <v>0</v>
      </c>
      <c r="D51" s="297">
        <f t="shared" si="1"/>
        <v>0</v>
      </c>
    </row>
    <row r="52" spans="1:4" x14ac:dyDescent="0.35">
      <c r="A52" s="63" t="s">
        <v>28</v>
      </c>
      <c r="B52" s="8">
        <v>1455.24</v>
      </c>
      <c r="C52" s="8">
        <v>555</v>
      </c>
      <c r="D52" s="307">
        <f t="shared" si="1"/>
        <v>38.138039086336271</v>
      </c>
    </row>
    <row r="53" spans="1:4" x14ac:dyDescent="0.35">
      <c r="A53" s="6" t="s">
        <v>140</v>
      </c>
      <c r="B53" s="97">
        <v>1455.24</v>
      </c>
      <c r="C53" s="97">
        <v>555</v>
      </c>
      <c r="D53" s="295">
        <f t="shared" si="1"/>
        <v>38.138039086336271</v>
      </c>
    </row>
    <row r="54" spans="1:4" ht="29" x14ac:dyDescent="0.35">
      <c r="A54" s="90" t="s">
        <v>150</v>
      </c>
      <c r="B54" s="431">
        <v>1455.24</v>
      </c>
      <c r="C54" s="431">
        <v>555</v>
      </c>
      <c r="D54" s="541">
        <f t="shared" si="1"/>
        <v>38.138039086336271</v>
      </c>
    </row>
    <row r="55" spans="1:4" x14ac:dyDescent="0.35">
      <c r="A55" s="59" t="s">
        <v>29</v>
      </c>
      <c r="B55" s="8">
        <v>267.75</v>
      </c>
      <c r="C55" s="8">
        <v>0</v>
      </c>
      <c r="D55" s="307">
        <f t="shared" si="1"/>
        <v>0</v>
      </c>
    </row>
    <row r="56" spans="1:4" x14ac:dyDescent="0.35">
      <c r="A56" s="63" t="s">
        <v>30</v>
      </c>
      <c r="B56" s="8">
        <v>267.75</v>
      </c>
      <c r="C56" s="8">
        <v>0</v>
      </c>
      <c r="D56" s="307">
        <f t="shared" si="1"/>
        <v>0</v>
      </c>
    </row>
    <row r="57" spans="1:4" x14ac:dyDescent="0.35">
      <c r="A57" s="6" t="s">
        <v>140</v>
      </c>
      <c r="B57" s="97">
        <v>267.75</v>
      </c>
      <c r="C57" s="97">
        <v>0</v>
      </c>
      <c r="D57" s="295">
        <f t="shared" si="1"/>
        <v>0</v>
      </c>
    </row>
    <row r="58" spans="1:4" x14ac:dyDescent="0.35">
      <c r="A58" s="136" t="s">
        <v>148</v>
      </c>
      <c r="B58" s="431">
        <v>267.75</v>
      </c>
      <c r="C58" s="542"/>
      <c r="D58" s="543">
        <f t="shared" si="1"/>
        <v>0</v>
      </c>
    </row>
    <row r="59" spans="1:4" x14ac:dyDescent="0.35">
      <c r="A59" s="63" t="s">
        <v>31</v>
      </c>
      <c r="B59" s="8">
        <v>0</v>
      </c>
      <c r="C59" s="8">
        <v>0</v>
      </c>
      <c r="D59" s="307">
        <f t="shared" si="1"/>
        <v>0</v>
      </c>
    </row>
    <row r="60" spans="1:4" x14ac:dyDescent="0.35">
      <c r="A60" s="59" t="s">
        <v>32</v>
      </c>
      <c r="B60" s="8">
        <v>3112.99</v>
      </c>
      <c r="C60" s="8">
        <v>1073</v>
      </c>
      <c r="D60" s="307">
        <f>(C60/B60)*100</f>
        <v>34.468469220909803</v>
      </c>
    </row>
    <row r="61" spans="1:4" s="123" customFormat="1" ht="51.65" customHeight="1" x14ac:dyDescent="0.3">
      <c r="A61" s="778" t="s">
        <v>134</v>
      </c>
      <c r="B61" s="778"/>
      <c r="C61" s="778"/>
      <c r="D61" s="778"/>
    </row>
    <row r="62" spans="1:4" s="123" customFormat="1" ht="12" x14ac:dyDescent="0.3">
      <c r="A62" s="798" t="s">
        <v>372</v>
      </c>
      <c r="B62" s="798"/>
      <c r="C62" s="798"/>
      <c r="D62" s="798"/>
    </row>
    <row r="64" spans="1:4" ht="31.75" customHeight="1" x14ac:dyDescent="0.35">
      <c r="A64" s="781" t="s">
        <v>192</v>
      </c>
      <c r="B64" s="781"/>
      <c r="C64" s="781"/>
      <c r="D64" s="781"/>
    </row>
    <row r="65" spans="1:4" ht="29" x14ac:dyDescent="0.35">
      <c r="A65" s="786" t="s">
        <v>25</v>
      </c>
      <c r="B65" s="34" t="s">
        <v>5</v>
      </c>
      <c r="C65" s="35" t="s">
        <v>43</v>
      </c>
      <c r="D65" s="35" t="s">
        <v>18</v>
      </c>
    </row>
    <row r="66" spans="1:4" x14ac:dyDescent="0.35">
      <c r="A66" s="787"/>
      <c r="B66" s="36" t="s">
        <v>19</v>
      </c>
      <c r="C66" s="36" t="s">
        <v>20</v>
      </c>
      <c r="D66" s="36" t="s">
        <v>21</v>
      </c>
    </row>
    <row r="67" spans="1:4" x14ac:dyDescent="0.35">
      <c r="A67" s="138" t="s">
        <v>26</v>
      </c>
      <c r="B67" s="8">
        <v>2297</v>
      </c>
      <c r="C67" s="8">
        <v>1004.8</v>
      </c>
      <c r="D67" s="307">
        <f t="shared" ref="D67:D77" si="2">(IFERROR(C67/B67,0))*100</f>
        <v>43.744013931214624</v>
      </c>
    </row>
    <row r="68" spans="1:4" x14ac:dyDescent="0.35">
      <c r="A68" s="58" t="s">
        <v>27</v>
      </c>
      <c r="B68" s="8">
        <v>2297</v>
      </c>
      <c r="C68" s="8">
        <v>1004.8</v>
      </c>
      <c r="D68" s="307">
        <f t="shared" si="2"/>
        <v>43.744013931214624</v>
      </c>
    </row>
    <row r="69" spans="1:4" x14ac:dyDescent="0.35">
      <c r="A69" s="6" t="s">
        <v>140</v>
      </c>
      <c r="B69" s="146">
        <v>2297</v>
      </c>
      <c r="C69" s="146">
        <v>1004.8</v>
      </c>
      <c r="D69" s="316">
        <f t="shared" si="2"/>
        <v>43.744013931214624</v>
      </c>
    </row>
    <row r="70" spans="1:4" x14ac:dyDescent="0.35">
      <c r="A70" s="175" t="s">
        <v>141</v>
      </c>
      <c r="B70" s="45">
        <v>245</v>
      </c>
      <c r="C70" s="45">
        <v>98</v>
      </c>
      <c r="D70" s="309">
        <f t="shared" si="2"/>
        <v>40</v>
      </c>
    </row>
    <row r="71" spans="1:4" ht="29" x14ac:dyDescent="0.35">
      <c r="A71" s="176" t="s">
        <v>142</v>
      </c>
      <c r="B71" s="106">
        <v>300</v>
      </c>
      <c r="C71" s="106">
        <v>150</v>
      </c>
      <c r="D71" s="308">
        <f t="shared" si="2"/>
        <v>50</v>
      </c>
    </row>
    <row r="72" spans="1:4" x14ac:dyDescent="0.35">
      <c r="A72" s="176" t="s">
        <v>143</v>
      </c>
      <c r="B72" s="106">
        <v>100</v>
      </c>
      <c r="C72" s="106">
        <v>50</v>
      </c>
      <c r="D72" s="308">
        <f t="shared" si="2"/>
        <v>50</v>
      </c>
    </row>
    <row r="73" spans="1:4" x14ac:dyDescent="0.35">
      <c r="A73" s="176" t="s">
        <v>145</v>
      </c>
      <c r="B73" s="106">
        <v>590</v>
      </c>
      <c r="C73" s="106">
        <v>236</v>
      </c>
      <c r="D73" s="308">
        <f t="shared" si="2"/>
        <v>40</v>
      </c>
    </row>
    <row r="74" spans="1:4" x14ac:dyDescent="0.35">
      <c r="A74" s="176" t="s">
        <v>146</v>
      </c>
      <c r="B74" s="106">
        <v>107</v>
      </c>
      <c r="C74" s="106">
        <v>88.8</v>
      </c>
      <c r="D74" s="308">
        <f t="shared" si="2"/>
        <v>82.99065420560747</v>
      </c>
    </row>
    <row r="75" spans="1:4" ht="43.5" x14ac:dyDescent="0.35">
      <c r="A75" s="176" t="s">
        <v>147</v>
      </c>
      <c r="B75" s="106">
        <v>800</v>
      </c>
      <c r="C75" s="106">
        <v>320</v>
      </c>
      <c r="D75" s="308">
        <f t="shared" si="2"/>
        <v>40</v>
      </c>
    </row>
    <row r="76" spans="1:4" ht="29" x14ac:dyDescent="0.35">
      <c r="A76" s="177" t="s">
        <v>149</v>
      </c>
      <c r="B76" s="107">
        <v>155</v>
      </c>
      <c r="C76" s="107">
        <v>62</v>
      </c>
      <c r="D76" s="310">
        <f t="shared" si="2"/>
        <v>40</v>
      </c>
    </row>
    <row r="77" spans="1:4" x14ac:dyDescent="0.35">
      <c r="A77" s="58" t="s">
        <v>28</v>
      </c>
      <c r="B77" s="8">
        <v>0</v>
      </c>
      <c r="C77" s="8">
        <v>0</v>
      </c>
      <c r="D77" s="307">
        <f t="shared" si="2"/>
        <v>0</v>
      </c>
    </row>
    <row r="78" spans="1:4" x14ac:dyDescent="0.35">
      <c r="A78" s="59" t="s">
        <v>29</v>
      </c>
      <c r="B78" s="8">
        <v>0</v>
      </c>
      <c r="C78" s="8">
        <v>0</v>
      </c>
      <c r="D78" s="307">
        <v>0</v>
      </c>
    </row>
    <row r="79" spans="1:4" x14ac:dyDescent="0.35">
      <c r="A79" s="58" t="s">
        <v>30</v>
      </c>
      <c r="B79" s="8">
        <v>0</v>
      </c>
      <c r="C79" s="8">
        <v>0</v>
      </c>
      <c r="D79" s="307">
        <f>(IFERROR(C79/B79,0))*100</f>
        <v>0</v>
      </c>
    </row>
    <row r="80" spans="1:4" x14ac:dyDescent="0.35">
      <c r="A80" s="58" t="s">
        <v>31</v>
      </c>
      <c r="B80" s="8">
        <v>0</v>
      </c>
      <c r="C80" s="8">
        <v>0</v>
      </c>
      <c r="D80" s="307">
        <f>(IFERROR(C80/B80,0))*100</f>
        <v>0</v>
      </c>
    </row>
    <row r="81" spans="1:5" x14ac:dyDescent="0.35">
      <c r="A81" s="59" t="s">
        <v>32</v>
      </c>
      <c r="B81" s="8">
        <v>2297</v>
      </c>
      <c r="C81" s="8">
        <v>1004.8</v>
      </c>
      <c r="D81" s="307">
        <f>(C81/B81)*100</f>
        <v>43.744013931214624</v>
      </c>
    </row>
    <row r="82" spans="1:5" s="123" customFormat="1" ht="48.65" customHeight="1" x14ac:dyDescent="0.3">
      <c r="A82" s="778" t="s">
        <v>201</v>
      </c>
      <c r="B82" s="778"/>
      <c r="C82" s="778"/>
      <c r="D82" s="778"/>
    </row>
    <row r="83" spans="1:5" s="123" customFormat="1" ht="12" x14ac:dyDescent="0.3">
      <c r="A83" s="767" t="s">
        <v>70</v>
      </c>
      <c r="B83" s="767"/>
      <c r="C83" s="767"/>
      <c r="D83" s="767"/>
    </row>
    <row r="85" spans="1:5" x14ac:dyDescent="0.35">
      <c r="A85" s="779" t="s">
        <v>200</v>
      </c>
      <c r="B85" s="779"/>
      <c r="C85" s="779"/>
      <c r="D85" s="779"/>
      <c r="E85" s="779"/>
    </row>
    <row r="86" spans="1:5" ht="43.5" x14ac:dyDescent="0.35">
      <c r="A86" s="804" t="s">
        <v>4</v>
      </c>
      <c r="B86" s="3" t="s">
        <v>5</v>
      </c>
      <c r="C86" s="3" t="s">
        <v>33</v>
      </c>
      <c r="D86" s="48" t="s">
        <v>43</v>
      </c>
      <c r="E86" s="48" t="s">
        <v>18</v>
      </c>
    </row>
    <row r="87" spans="1:5" x14ac:dyDescent="0.35">
      <c r="A87" s="804"/>
      <c r="B87" s="49" t="s">
        <v>19</v>
      </c>
      <c r="C87" s="50" t="s">
        <v>20</v>
      </c>
      <c r="D87" s="50" t="s">
        <v>34</v>
      </c>
      <c r="E87" s="50" t="s">
        <v>35</v>
      </c>
    </row>
    <row r="88" spans="1:5" x14ac:dyDescent="0.35">
      <c r="A88" s="56" t="s">
        <v>7</v>
      </c>
      <c r="B88" s="8">
        <v>4275</v>
      </c>
      <c r="C88" s="8">
        <v>3954.75</v>
      </c>
      <c r="D88" s="8">
        <v>1522.8</v>
      </c>
      <c r="E88" s="307">
        <f t="shared" ref="E88:E102" si="3">(IFERROR(D88/C88,0))*100</f>
        <v>38.505594538213536</v>
      </c>
    </row>
    <row r="89" spans="1:5" x14ac:dyDescent="0.35">
      <c r="A89" s="57" t="s">
        <v>140</v>
      </c>
      <c r="B89" s="97">
        <v>4275</v>
      </c>
      <c r="C89" s="97">
        <v>3954.75</v>
      </c>
      <c r="D89" s="97">
        <v>1522.8</v>
      </c>
      <c r="E89" s="295">
        <f t="shared" si="3"/>
        <v>38.505594538213536</v>
      </c>
    </row>
    <row r="90" spans="1:5" x14ac:dyDescent="0.35">
      <c r="A90" s="171" t="s">
        <v>141</v>
      </c>
      <c r="B90" s="45">
        <v>500</v>
      </c>
      <c r="C90" s="45">
        <v>245</v>
      </c>
      <c r="D90" s="45">
        <v>98</v>
      </c>
      <c r="E90" s="309">
        <f t="shared" si="3"/>
        <v>40</v>
      </c>
    </row>
    <row r="91" spans="1:5" ht="29" x14ac:dyDescent="0.35">
      <c r="A91" s="172" t="s">
        <v>142</v>
      </c>
      <c r="B91" s="106">
        <v>300</v>
      </c>
      <c r="C91" s="106">
        <v>300</v>
      </c>
      <c r="D91" s="106">
        <v>150</v>
      </c>
      <c r="E91" s="308">
        <f t="shared" si="3"/>
        <v>50</v>
      </c>
    </row>
    <row r="92" spans="1:5" x14ac:dyDescent="0.35">
      <c r="A92" s="172" t="s">
        <v>358</v>
      </c>
      <c r="B92" s="106">
        <v>300</v>
      </c>
      <c r="C92" s="106">
        <v>300</v>
      </c>
      <c r="D92" s="106">
        <v>130</v>
      </c>
      <c r="E92" s="308">
        <f t="shared" si="3"/>
        <v>43.333333333333336</v>
      </c>
    </row>
    <row r="93" spans="1:5" x14ac:dyDescent="0.35">
      <c r="A93" s="172" t="s">
        <v>144</v>
      </c>
      <c r="B93" s="106">
        <v>1020</v>
      </c>
      <c r="C93" s="106">
        <v>1000</v>
      </c>
      <c r="D93" s="106">
        <v>400</v>
      </c>
      <c r="E93" s="308">
        <f t="shared" si="3"/>
        <v>40</v>
      </c>
    </row>
    <row r="94" spans="1:5" x14ac:dyDescent="0.35">
      <c r="A94" s="172" t="s">
        <v>145</v>
      </c>
      <c r="B94" s="106">
        <v>600</v>
      </c>
      <c r="C94" s="106">
        <v>590</v>
      </c>
      <c r="D94" s="106">
        <v>236</v>
      </c>
      <c r="E94" s="308">
        <f t="shared" si="3"/>
        <v>40</v>
      </c>
    </row>
    <row r="95" spans="1:5" x14ac:dyDescent="0.35">
      <c r="A95" s="172" t="s">
        <v>146</v>
      </c>
      <c r="B95" s="106">
        <v>300</v>
      </c>
      <c r="C95" s="106">
        <v>297</v>
      </c>
      <c r="D95" s="106">
        <v>126.8</v>
      </c>
      <c r="E95" s="308">
        <f t="shared" si="3"/>
        <v>42.693602693602692</v>
      </c>
    </row>
    <row r="96" spans="1:5" ht="43" customHeight="1" x14ac:dyDescent="0.35">
      <c r="A96" s="172" t="s">
        <v>147</v>
      </c>
      <c r="B96" s="106">
        <v>800</v>
      </c>
      <c r="C96" s="106">
        <v>800</v>
      </c>
      <c r="D96" s="106">
        <v>320</v>
      </c>
      <c r="E96" s="308">
        <f t="shared" si="3"/>
        <v>40</v>
      </c>
    </row>
    <row r="97" spans="1:5" x14ac:dyDescent="0.35">
      <c r="A97" s="172" t="s">
        <v>148</v>
      </c>
      <c r="B97" s="106">
        <v>300</v>
      </c>
      <c r="C97" s="106">
        <v>267.75</v>
      </c>
      <c r="D97" s="106">
        <v>0</v>
      </c>
      <c r="E97" s="308">
        <f t="shared" si="3"/>
        <v>0</v>
      </c>
    </row>
    <row r="98" spans="1:5" ht="29" x14ac:dyDescent="0.35">
      <c r="A98" s="173" t="s">
        <v>149</v>
      </c>
      <c r="B98" s="107">
        <v>155</v>
      </c>
      <c r="C98" s="107">
        <v>155</v>
      </c>
      <c r="D98" s="107">
        <v>62</v>
      </c>
      <c r="E98" s="310">
        <f t="shared" si="3"/>
        <v>40</v>
      </c>
    </row>
    <row r="99" spans="1:5" x14ac:dyDescent="0.35">
      <c r="A99" s="56" t="s">
        <v>13</v>
      </c>
      <c r="B99" s="8">
        <v>1455</v>
      </c>
      <c r="C99" s="8">
        <v>1455</v>
      </c>
      <c r="D99" s="8">
        <v>555</v>
      </c>
      <c r="E99" s="307">
        <f t="shared" si="3"/>
        <v>38.144329896907216</v>
      </c>
    </row>
    <row r="100" spans="1:5" x14ac:dyDescent="0.35">
      <c r="A100" s="57" t="s">
        <v>140</v>
      </c>
      <c r="B100" s="97">
        <v>1455</v>
      </c>
      <c r="C100" s="97">
        <v>1455</v>
      </c>
      <c r="D100" s="97">
        <v>555</v>
      </c>
      <c r="E100" s="295">
        <f t="shared" si="3"/>
        <v>38.144329896907216</v>
      </c>
    </row>
    <row r="101" spans="1:5" ht="29" x14ac:dyDescent="0.35">
      <c r="A101" s="157" t="s">
        <v>150</v>
      </c>
      <c r="B101" s="97">
        <v>1455</v>
      </c>
      <c r="C101" s="97">
        <v>1455</v>
      </c>
      <c r="D101" s="97">
        <v>555</v>
      </c>
      <c r="E101" s="295">
        <f t="shared" si="3"/>
        <v>38.144329896907216</v>
      </c>
    </row>
    <row r="102" spans="1:5" x14ac:dyDescent="0.35">
      <c r="A102" s="56" t="s">
        <v>14</v>
      </c>
      <c r="B102" s="8">
        <v>5730</v>
      </c>
      <c r="C102" s="8">
        <v>5409.75</v>
      </c>
      <c r="D102" s="8">
        <v>2077.8000000000002</v>
      </c>
      <c r="E102" s="307">
        <f t="shared" si="3"/>
        <v>38.408429225010401</v>
      </c>
    </row>
    <row r="103" spans="1:5" s="123" customFormat="1" ht="30" customHeight="1" x14ac:dyDescent="0.3">
      <c r="A103" s="778" t="s">
        <v>67</v>
      </c>
      <c r="B103" s="778"/>
      <c r="C103" s="778"/>
      <c r="D103" s="778"/>
      <c r="E103" s="778"/>
    </row>
    <row r="104" spans="1:5" s="123" customFormat="1" ht="14.4" customHeight="1" x14ac:dyDescent="0.3">
      <c r="A104" s="767" t="s">
        <v>68</v>
      </c>
      <c r="B104" s="767"/>
      <c r="C104" s="767"/>
      <c r="D104" s="767"/>
      <c r="E104" s="767"/>
    </row>
  </sheetData>
  <mergeCells count="16">
    <mergeCell ref="A43:A44"/>
    <mergeCell ref="A86:A87"/>
    <mergeCell ref="A85:E85"/>
    <mergeCell ref="A103:E103"/>
    <mergeCell ref="A104:E104"/>
    <mergeCell ref="A61:D61"/>
    <mergeCell ref="A62:D62"/>
    <mergeCell ref="A64:D64"/>
    <mergeCell ref="A65:A66"/>
    <mergeCell ref="A82:D82"/>
    <mergeCell ref="A83:D83"/>
    <mergeCell ref="A18:C18"/>
    <mergeCell ref="A21:D21"/>
    <mergeCell ref="A39:D39"/>
    <mergeCell ref="A40:D40"/>
    <mergeCell ref="A42:D42"/>
  </mergeCells>
  <printOptions verticalCentered="1"/>
  <pageMargins left="0.70866141732283472" right="0.70866141732283472" top="0.74803149606299213" bottom="0.74803149606299213" header="0.31496062992125984" footer="0.31496062992125984"/>
  <pageSetup paperSize="9" scale="36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EC3E-923D-4F5A-BDEC-61D79325C4C3}">
  <sheetPr codeName="Sheet15">
    <pageSetUpPr fitToPage="1"/>
  </sheetPr>
  <dimension ref="A1:E73"/>
  <sheetViews>
    <sheetView zoomScale="80" zoomScaleNormal="80" workbookViewId="0">
      <selection activeCell="I19" sqref="I19"/>
    </sheetView>
  </sheetViews>
  <sheetFormatPr defaultColWidth="8.90625" defaultRowHeight="14.5" x14ac:dyDescent="0.35"/>
  <cols>
    <col min="1" max="1" width="56.179687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4" x14ac:dyDescent="0.35">
      <c r="A1" s="7" t="s">
        <v>203</v>
      </c>
      <c r="B1" s="7"/>
      <c r="C1" s="7"/>
    </row>
    <row r="2" spans="1:4" ht="29" x14ac:dyDescent="0.35">
      <c r="A2" s="13" t="s">
        <v>4</v>
      </c>
      <c r="B2" s="3" t="s">
        <v>5</v>
      </c>
      <c r="C2" s="3" t="s">
        <v>6</v>
      </c>
    </row>
    <row r="3" spans="1:4" x14ac:dyDescent="0.35">
      <c r="A3" s="4" t="s">
        <v>7</v>
      </c>
      <c r="B3" s="8">
        <v>2400</v>
      </c>
      <c r="C3" s="9">
        <v>0</v>
      </c>
    </row>
    <row r="4" spans="1:4" x14ac:dyDescent="0.35">
      <c r="A4" s="5" t="s">
        <v>140</v>
      </c>
      <c r="B4" s="51">
        <v>2400</v>
      </c>
      <c r="C4" s="113">
        <v>0</v>
      </c>
    </row>
    <row r="5" spans="1:4" x14ac:dyDescent="0.35">
      <c r="A5" s="76" t="s">
        <v>205</v>
      </c>
      <c r="B5" s="53">
        <v>114</v>
      </c>
      <c r="C5" s="114"/>
    </row>
    <row r="6" spans="1:4" x14ac:dyDescent="0.35">
      <c r="A6" s="76" t="s">
        <v>206</v>
      </c>
      <c r="B6" s="53">
        <v>1786</v>
      </c>
      <c r="C6" s="114"/>
    </row>
    <row r="7" spans="1:4" x14ac:dyDescent="0.35">
      <c r="A7" s="76" t="s">
        <v>207</v>
      </c>
      <c r="B7" s="53">
        <v>500</v>
      </c>
      <c r="C7" s="114"/>
    </row>
    <row r="8" spans="1:4" x14ac:dyDescent="0.35">
      <c r="A8" s="4" t="s">
        <v>13</v>
      </c>
      <c r="B8" s="8">
        <v>0</v>
      </c>
      <c r="C8" s="9">
        <v>0</v>
      </c>
    </row>
    <row r="9" spans="1:4" x14ac:dyDescent="0.35">
      <c r="A9" s="4" t="s">
        <v>14</v>
      </c>
      <c r="B9" s="8">
        <v>2400</v>
      </c>
      <c r="C9" s="9">
        <v>0</v>
      </c>
    </row>
    <row r="10" spans="1:4" s="123" customFormat="1" ht="25.25" customHeight="1" x14ac:dyDescent="0.3">
      <c r="A10" s="788" t="s">
        <v>15</v>
      </c>
      <c r="B10" s="788"/>
      <c r="C10" s="788"/>
    </row>
    <row r="11" spans="1:4" s="123" customFormat="1" ht="12" x14ac:dyDescent="0.3">
      <c r="A11" s="1" t="s">
        <v>2</v>
      </c>
    </row>
    <row r="13" spans="1:4" ht="28.25" customHeight="1" x14ac:dyDescent="0.35">
      <c r="A13" s="790" t="s">
        <v>190</v>
      </c>
      <c r="B13" s="790"/>
      <c r="C13" s="790"/>
      <c r="D13" s="790"/>
    </row>
    <row r="14" spans="1:4" ht="29" x14ac:dyDescent="0.35">
      <c r="A14" s="782" t="s">
        <v>16</v>
      </c>
      <c r="B14" s="14" t="s">
        <v>5</v>
      </c>
      <c r="C14" s="14" t="s">
        <v>43</v>
      </c>
      <c r="D14" s="14" t="s">
        <v>18</v>
      </c>
    </row>
    <row r="15" spans="1:4" x14ac:dyDescent="0.35">
      <c r="A15" s="783"/>
      <c r="B15" s="15" t="s">
        <v>19</v>
      </c>
      <c r="C15" s="16" t="s">
        <v>20</v>
      </c>
      <c r="D15" s="16" t="s">
        <v>21</v>
      </c>
    </row>
    <row r="16" spans="1:4" x14ac:dyDescent="0.35">
      <c r="A16" s="17" t="s">
        <v>7</v>
      </c>
      <c r="B16" s="18">
        <v>2400</v>
      </c>
      <c r="C16" s="19"/>
      <c r="D16" s="302"/>
    </row>
    <row r="17" spans="1:5" x14ac:dyDescent="0.35">
      <c r="A17" s="21" t="s">
        <v>22</v>
      </c>
      <c r="B17" s="22">
        <v>2286</v>
      </c>
      <c r="C17" s="22">
        <v>654.4</v>
      </c>
      <c r="D17" s="294">
        <v>28.626421697287839</v>
      </c>
      <c r="E17" s="102"/>
    </row>
    <row r="18" spans="1:5" x14ac:dyDescent="0.35">
      <c r="A18" s="23" t="s">
        <v>46</v>
      </c>
      <c r="B18" s="24">
        <v>1786</v>
      </c>
      <c r="C18" s="24">
        <v>654.4</v>
      </c>
      <c r="D18" s="296">
        <v>36.640537513997764</v>
      </c>
    </row>
    <row r="19" spans="1:5" x14ac:dyDescent="0.35">
      <c r="A19" s="25" t="s">
        <v>47</v>
      </c>
      <c r="B19" s="26">
        <v>500</v>
      </c>
      <c r="C19" s="26">
        <v>0</v>
      </c>
      <c r="D19" s="300">
        <v>0</v>
      </c>
    </row>
    <row r="20" spans="1:5" x14ac:dyDescent="0.35">
      <c r="A20" s="108" t="s">
        <v>66</v>
      </c>
      <c r="B20" s="28">
        <v>114</v>
      </c>
      <c r="C20" s="29"/>
      <c r="D20" s="301">
        <v>0</v>
      </c>
    </row>
    <row r="21" spans="1:5" x14ac:dyDescent="0.35">
      <c r="A21" s="17" t="s">
        <v>13</v>
      </c>
      <c r="B21" s="18">
        <v>0</v>
      </c>
      <c r="C21" s="19"/>
      <c r="D21" s="302">
        <v>0</v>
      </c>
    </row>
    <row r="22" spans="1:5" x14ac:dyDescent="0.35">
      <c r="A22" s="21" t="s">
        <v>22</v>
      </c>
      <c r="B22" s="22">
        <v>0</v>
      </c>
      <c r="C22" s="22">
        <v>0</v>
      </c>
      <c r="D22" s="294">
        <v>0</v>
      </c>
    </row>
    <row r="23" spans="1:5" x14ac:dyDescent="0.35">
      <c r="A23" s="23" t="s">
        <v>46</v>
      </c>
      <c r="B23" s="24">
        <v>0</v>
      </c>
      <c r="C23" s="24">
        <v>0</v>
      </c>
      <c r="D23" s="296">
        <v>0</v>
      </c>
    </row>
    <row r="24" spans="1:5" x14ac:dyDescent="0.35">
      <c r="A24" s="25" t="s">
        <v>47</v>
      </c>
      <c r="B24" s="32">
        <v>0</v>
      </c>
      <c r="C24" s="32"/>
      <c r="D24" s="297">
        <v>0</v>
      </c>
    </row>
    <row r="25" spans="1:5" x14ac:dyDescent="0.35">
      <c r="A25" s="108" t="s">
        <v>66</v>
      </c>
      <c r="B25" s="28"/>
      <c r="C25" s="29">
        <v>0</v>
      </c>
      <c r="D25" s="301">
        <v>0</v>
      </c>
    </row>
    <row r="26" spans="1:5" x14ac:dyDescent="0.35">
      <c r="A26" s="17" t="s">
        <v>14</v>
      </c>
      <c r="B26" s="18">
        <v>2400</v>
      </c>
      <c r="C26" s="19"/>
      <c r="D26" s="302">
        <v>0</v>
      </c>
    </row>
    <row r="27" spans="1:5" x14ac:dyDescent="0.35">
      <c r="A27" s="21" t="s">
        <v>22</v>
      </c>
      <c r="B27" s="22">
        <v>2286</v>
      </c>
      <c r="C27" s="22">
        <v>654.4</v>
      </c>
      <c r="D27" s="294">
        <v>28.626421697287839</v>
      </c>
    </row>
    <row r="28" spans="1:5" x14ac:dyDescent="0.35">
      <c r="A28" s="23" t="s">
        <v>46</v>
      </c>
      <c r="B28" s="24">
        <v>1786</v>
      </c>
      <c r="C28" s="24">
        <v>654.4</v>
      </c>
      <c r="D28" s="296">
        <v>36.640537513997764</v>
      </c>
    </row>
    <row r="29" spans="1:5" x14ac:dyDescent="0.35">
      <c r="A29" s="25" t="s">
        <v>47</v>
      </c>
      <c r="B29" s="32">
        <v>500</v>
      </c>
      <c r="C29" s="32">
        <v>0</v>
      </c>
      <c r="D29" s="297">
        <v>0</v>
      </c>
    </row>
    <row r="30" spans="1:5" x14ac:dyDescent="0.35">
      <c r="A30" s="108" t="s">
        <v>66</v>
      </c>
      <c r="B30" s="28">
        <v>114</v>
      </c>
      <c r="C30" s="29"/>
      <c r="D30" s="301">
        <v>0</v>
      </c>
    </row>
    <row r="31" spans="1:5" s="123" customFormat="1" ht="39.65" customHeight="1" x14ac:dyDescent="0.3">
      <c r="A31" s="788" t="s">
        <v>23</v>
      </c>
      <c r="B31" s="788"/>
      <c r="C31" s="788"/>
      <c r="D31" s="788"/>
    </row>
    <row r="32" spans="1:5" s="569" customFormat="1" ht="12" x14ac:dyDescent="0.3">
      <c r="A32" s="795" t="s">
        <v>370</v>
      </c>
      <c r="B32" s="795"/>
      <c r="C32" s="795"/>
      <c r="D32" s="795"/>
    </row>
    <row r="33" spans="1:5" x14ac:dyDescent="0.35">
      <c r="A33" s="117"/>
      <c r="B33" s="117"/>
      <c r="C33" s="117"/>
      <c r="D33" s="117"/>
    </row>
    <row r="34" spans="1:5" ht="30.65" customHeight="1" x14ac:dyDescent="0.35">
      <c r="A34" s="781" t="s">
        <v>191</v>
      </c>
      <c r="B34" s="781"/>
      <c r="C34" s="781"/>
      <c r="D34" s="781"/>
    </row>
    <row r="35" spans="1:5" ht="29" x14ac:dyDescent="0.35">
      <c r="A35" s="784" t="s">
        <v>25</v>
      </c>
      <c r="B35" s="34" t="s">
        <v>5</v>
      </c>
      <c r="C35" s="35" t="s">
        <v>17</v>
      </c>
      <c r="D35" s="35" t="s">
        <v>18</v>
      </c>
    </row>
    <row r="36" spans="1:5" x14ac:dyDescent="0.35">
      <c r="A36" s="785"/>
      <c r="B36" s="36" t="s">
        <v>19</v>
      </c>
      <c r="C36" s="36" t="s">
        <v>20</v>
      </c>
      <c r="D36" s="36" t="s">
        <v>21</v>
      </c>
    </row>
    <row r="37" spans="1:5" x14ac:dyDescent="0.35">
      <c r="A37" s="65" t="s">
        <v>26</v>
      </c>
      <c r="B37" s="22">
        <v>1786</v>
      </c>
      <c r="C37" s="22">
        <v>654.4</v>
      </c>
      <c r="D37" s="294">
        <v>36.640537513997764</v>
      </c>
      <c r="E37" s="118"/>
    </row>
    <row r="38" spans="1:5" x14ac:dyDescent="0.35">
      <c r="A38" s="58" t="s">
        <v>27</v>
      </c>
      <c r="B38" s="22">
        <v>1786</v>
      </c>
      <c r="C38" s="22">
        <v>654.4</v>
      </c>
      <c r="D38" s="294">
        <v>36.640537513997764</v>
      </c>
      <c r="E38" s="118"/>
    </row>
    <row r="39" spans="1:5" x14ac:dyDescent="0.35">
      <c r="A39" s="64" t="s">
        <v>206</v>
      </c>
      <c r="B39" s="24">
        <v>1786</v>
      </c>
      <c r="C39" s="24">
        <v>654.4</v>
      </c>
      <c r="D39" s="296">
        <v>36.640537513997764</v>
      </c>
      <c r="E39" s="118"/>
    </row>
    <row r="40" spans="1:5" x14ac:dyDescent="0.35">
      <c r="A40" s="58" t="s">
        <v>28</v>
      </c>
      <c r="B40" s="22">
        <v>0</v>
      </c>
      <c r="C40" s="22">
        <v>0</v>
      </c>
      <c r="D40" s="294">
        <v>0</v>
      </c>
      <c r="E40" s="118"/>
    </row>
    <row r="41" spans="1:5" x14ac:dyDescent="0.35">
      <c r="A41" s="59" t="s">
        <v>29</v>
      </c>
      <c r="B41" s="22">
        <v>500</v>
      </c>
      <c r="C41" s="22">
        <v>0</v>
      </c>
      <c r="D41" s="294">
        <v>0</v>
      </c>
      <c r="E41" s="118"/>
    </row>
    <row r="42" spans="1:5" x14ac:dyDescent="0.35">
      <c r="A42" s="58" t="s">
        <v>30</v>
      </c>
      <c r="B42" s="22">
        <v>500</v>
      </c>
      <c r="C42" s="22">
        <v>0</v>
      </c>
      <c r="D42" s="294">
        <v>0</v>
      </c>
      <c r="E42" s="118"/>
    </row>
    <row r="43" spans="1:5" x14ac:dyDescent="0.35">
      <c r="A43" s="64" t="s">
        <v>207</v>
      </c>
      <c r="B43" s="24">
        <v>500</v>
      </c>
      <c r="C43" s="24">
        <v>0</v>
      </c>
      <c r="D43" s="296">
        <v>0</v>
      </c>
      <c r="E43" s="118"/>
    </row>
    <row r="44" spans="1:5" x14ac:dyDescent="0.35">
      <c r="A44" s="58" t="s">
        <v>31</v>
      </c>
      <c r="B44" s="22">
        <v>0</v>
      </c>
      <c r="C44" s="22">
        <v>0</v>
      </c>
      <c r="D44" s="294">
        <v>0</v>
      </c>
      <c r="E44" s="118"/>
    </row>
    <row r="45" spans="1:5" x14ac:dyDescent="0.35">
      <c r="A45" s="60" t="s">
        <v>14</v>
      </c>
      <c r="B45" s="22">
        <v>2286</v>
      </c>
      <c r="C45" s="22">
        <v>654.4</v>
      </c>
      <c r="D45" s="294">
        <v>28.626421697287839</v>
      </c>
      <c r="E45" s="118"/>
    </row>
    <row r="46" spans="1:5" s="123" customFormat="1" ht="59.4" customHeight="1" x14ac:dyDescent="0.3">
      <c r="A46" s="778" t="s">
        <v>134</v>
      </c>
      <c r="B46" s="778"/>
      <c r="C46" s="778"/>
      <c r="D46" s="778"/>
    </row>
    <row r="47" spans="1:5" s="123" customFormat="1" ht="12" x14ac:dyDescent="0.3">
      <c r="A47" s="798" t="s">
        <v>372</v>
      </c>
      <c r="B47" s="798"/>
      <c r="C47" s="798"/>
      <c r="D47" s="798"/>
    </row>
    <row r="49" spans="1:5" ht="29.4" customHeight="1" x14ac:dyDescent="0.35">
      <c r="A49" s="781" t="s">
        <v>192</v>
      </c>
      <c r="B49" s="781"/>
      <c r="C49" s="781"/>
      <c r="D49" s="781"/>
    </row>
    <row r="50" spans="1:5" ht="29" x14ac:dyDescent="0.35">
      <c r="A50" s="786" t="s">
        <v>25</v>
      </c>
      <c r="B50" s="34" t="s">
        <v>5</v>
      </c>
      <c r="C50" s="35" t="s">
        <v>17</v>
      </c>
      <c r="D50" s="35" t="s">
        <v>18</v>
      </c>
    </row>
    <row r="51" spans="1:5" x14ac:dyDescent="0.35">
      <c r="A51" s="787"/>
      <c r="B51" s="36" t="s">
        <v>19</v>
      </c>
      <c r="C51" s="36" t="s">
        <v>20</v>
      </c>
      <c r="D51" s="36" t="s">
        <v>21</v>
      </c>
    </row>
    <row r="52" spans="1:5" x14ac:dyDescent="0.35">
      <c r="A52" s="37" t="s">
        <v>26</v>
      </c>
      <c r="B52" s="38">
        <v>0</v>
      </c>
      <c r="C52" s="38">
        <v>0</v>
      </c>
      <c r="D52" s="39">
        <f>IFERROR(C52/B52,0)</f>
        <v>0</v>
      </c>
    </row>
    <row r="53" spans="1:5" x14ac:dyDescent="0.35">
      <c r="A53" s="40" t="s">
        <v>27</v>
      </c>
      <c r="B53" s="38">
        <v>0</v>
      </c>
      <c r="C53" s="38">
        <v>0</v>
      </c>
      <c r="D53" s="39">
        <f>IFERROR(C53/B53,0)</f>
        <v>0</v>
      </c>
    </row>
    <row r="54" spans="1:5" x14ac:dyDescent="0.35">
      <c r="A54" s="40" t="s">
        <v>28</v>
      </c>
      <c r="B54" s="41">
        <v>0</v>
      </c>
      <c r="C54" s="41">
        <v>0</v>
      </c>
      <c r="D54" s="39">
        <f>IFERROR(C54/B54,0)</f>
        <v>0</v>
      </c>
    </row>
    <row r="55" spans="1:5" x14ac:dyDescent="0.35">
      <c r="A55" s="42" t="s">
        <v>29</v>
      </c>
      <c r="B55" s="41">
        <f>B56</f>
        <v>0</v>
      </c>
      <c r="C55" s="41">
        <v>0</v>
      </c>
      <c r="D55" s="39">
        <v>0</v>
      </c>
    </row>
    <row r="56" spans="1:5" x14ac:dyDescent="0.35">
      <c r="A56" s="40" t="s">
        <v>30</v>
      </c>
      <c r="B56" s="41">
        <v>0</v>
      </c>
      <c r="C56" s="41">
        <v>0</v>
      </c>
      <c r="D56" s="39">
        <f>IFERROR(C56/B56,0)</f>
        <v>0</v>
      </c>
    </row>
    <row r="57" spans="1:5" x14ac:dyDescent="0.35">
      <c r="A57" s="40" t="s">
        <v>31</v>
      </c>
      <c r="B57" s="41">
        <v>0</v>
      </c>
      <c r="C57" s="41">
        <v>0</v>
      </c>
      <c r="D57" s="39">
        <f>IFERROR(C57/B57,0)</f>
        <v>0</v>
      </c>
    </row>
    <row r="58" spans="1:5" x14ac:dyDescent="0.35">
      <c r="A58" s="42" t="s">
        <v>32</v>
      </c>
      <c r="B58" s="38">
        <f>B52+B55</f>
        <v>0</v>
      </c>
      <c r="C58" s="38">
        <f>C52+C55</f>
        <v>0</v>
      </c>
      <c r="D58" s="39">
        <f>IFERROR(C58/B58,0)</f>
        <v>0</v>
      </c>
    </row>
    <row r="59" spans="1:5" s="123" customFormat="1" ht="59.4" customHeight="1" x14ac:dyDescent="0.3">
      <c r="A59" s="778" t="s">
        <v>69</v>
      </c>
      <c r="B59" s="778"/>
      <c r="C59" s="778"/>
      <c r="D59" s="778"/>
    </row>
    <row r="60" spans="1:5" s="123" customFormat="1" ht="12" x14ac:dyDescent="0.3">
      <c r="A60" s="767" t="s">
        <v>70</v>
      </c>
      <c r="B60" s="767"/>
      <c r="C60" s="767"/>
      <c r="D60" s="767"/>
    </row>
    <row r="61" spans="1:5" x14ac:dyDescent="0.35">
      <c r="A61" s="122"/>
    </row>
    <row r="62" spans="1:5" ht="33" customHeight="1" x14ac:dyDescent="0.35">
      <c r="A62" s="779" t="s">
        <v>204</v>
      </c>
      <c r="B62" s="779"/>
      <c r="C62" s="779"/>
      <c r="D62" s="779"/>
      <c r="E62" s="779"/>
    </row>
    <row r="63" spans="1:5" ht="43.5" x14ac:dyDescent="0.35">
      <c r="A63" s="780" t="s">
        <v>4</v>
      </c>
      <c r="B63" s="3" t="s">
        <v>5</v>
      </c>
      <c r="C63" s="3" t="s">
        <v>33</v>
      </c>
      <c r="D63" s="48" t="s">
        <v>43</v>
      </c>
      <c r="E63" s="48" t="s">
        <v>18</v>
      </c>
    </row>
    <row r="64" spans="1:5" x14ac:dyDescent="0.35">
      <c r="A64" s="780"/>
      <c r="B64" s="49" t="s">
        <v>19</v>
      </c>
      <c r="C64" s="50" t="s">
        <v>20</v>
      </c>
      <c r="D64" s="50" t="s">
        <v>34</v>
      </c>
      <c r="E64" s="50" t="s">
        <v>35</v>
      </c>
    </row>
    <row r="65" spans="1:5" x14ac:dyDescent="0.35">
      <c r="A65" s="4" t="s">
        <v>7</v>
      </c>
      <c r="B65" s="8">
        <v>2400</v>
      </c>
      <c r="C65" s="8">
        <v>2286</v>
      </c>
      <c r="D65" s="8">
        <v>654.4</v>
      </c>
      <c r="E65" s="307">
        <f>0.286264216972878*100</f>
        <v>28.626421697287803</v>
      </c>
    </row>
    <row r="66" spans="1:5" x14ac:dyDescent="0.35">
      <c r="A66" s="755" t="s">
        <v>140</v>
      </c>
      <c r="B66" s="756">
        <v>2400</v>
      </c>
      <c r="C66" s="756">
        <v>2286</v>
      </c>
      <c r="D66" s="756">
        <v>654.4</v>
      </c>
      <c r="E66" s="757">
        <f>0.286264216972878*100</f>
        <v>28.626421697287803</v>
      </c>
    </row>
    <row r="67" spans="1:5" x14ac:dyDescent="0.35">
      <c r="A67" s="758" t="s">
        <v>205</v>
      </c>
      <c r="B67" s="759">
        <v>114</v>
      </c>
      <c r="C67" s="759">
        <v>0</v>
      </c>
      <c r="D67" s="760">
        <v>0</v>
      </c>
      <c r="E67" s="761">
        <v>0</v>
      </c>
    </row>
    <row r="68" spans="1:5" x14ac:dyDescent="0.35">
      <c r="A68" s="758" t="s">
        <v>206</v>
      </c>
      <c r="B68" s="762">
        <v>1786</v>
      </c>
      <c r="C68" s="763">
        <v>1786</v>
      </c>
      <c r="D68" s="763">
        <v>654.4</v>
      </c>
      <c r="E68" s="764">
        <f>0.366405375139978*100</f>
        <v>36.640537513997799</v>
      </c>
    </row>
    <row r="69" spans="1:5" x14ac:dyDescent="0.35">
      <c r="A69" s="758" t="s">
        <v>207</v>
      </c>
      <c r="B69" s="762">
        <v>500</v>
      </c>
      <c r="C69" s="763">
        <v>500</v>
      </c>
      <c r="D69" s="763">
        <v>0</v>
      </c>
      <c r="E69" s="764">
        <v>0</v>
      </c>
    </row>
    <row r="70" spans="1:5" x14ac:dyDescent="0.35">
      <c r="A70" s="4" t="s">
        <v>13</v>
      </c>
      <c r="B70" s="8">
        <v>0</v>
      </c>
      <c r="C70" s="8">
        <v>0</v>
      </c>
      <c r="D70" s="8">
        <v>0</v>
      </c>
      <c r="E70" s="307">
        <v>0</v>
      </c>
    </row>
    <row r="71" spans="1:5" x14ac:dyDescent="0.35">
      <c r="A71" s="4" t="s">
        <v>14</v>
      </c>
      <c r="B71" s="8">
        <v>2400</v>
      </c>
      <c r="C71" s="8">
        <v>2286</v>
      </c>
      <c r="D71" s="8">
        <v>654.4</v>
      </c>
      <c r="E71" s="307">
        <f>0.286264216972878*100</f>
        <v>28.626421697287803</v>
      </c>
    </row>
    <row r="72" spans="1:5" s="123" customFormat="1" ht="30" customHeight="1" x14ac:dyDescent="0.3">
      <c r="A72" s="778" t="s">
        <v>67</v>
      </c>
      <c r="B72" s="778"/>
      <c r="C72" s="778"/>
      <c r="D72" s="778"/>
      <c r="E72" s="778"/>
    </row>
    <row r="73" spans="1:5" s="123" customFormat="1" ht="12" x14ac:dyDescent="0.3">
      <c r="A73" s="767" t="s">
        <v>68</v>
      </c>
      <c r="B73" s="767"/>
      <c r="C73" s="767"/>
      <c r="D73" s="767"/>
      <c r="E73" s="767"/>
    </row>
  </sheetData>
  <mergeCells count="17">
    <mergeCell ref="A59:D59"/>
    <mergeCell ref="A10:C10"/>
    <mergeCell ref="A13:D13"/>
    <mergeCell ref="A14:A15"/>
    <mergeCell ref="A31:D31"/>
    <mergeCell ref="A32:D32"/>
    <mergeCell ref="A34:D34"/>
    <mergeCell ref="A35:A36"/>
    <mergeCell ref="A46:D46"/>
    <mergeCell ref="A47:D47"/>
    <mergeCell ref="A49:D49"/>
    <mergeCell ref="A50:A51"/>
    <mergeCell ref="A60:D60"/>
    <mergeCell ref="A62:E62"/>
    <mergeCell ref="A63:A64"/>
    <mergeCell ref="A72:E72"/>
    <mergeCell ref="A73:E7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4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48" max="4" man="1"/>
  </row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C58C0-0DE3-4F73-A80E-415A3772B96A}">
  <sheetPr codeName="Sheet16"/>
  <dimension ref="A1:E164"/>
  <sheetViews>
    <sheetView topLeftCell="A50" zoomScale="95" zoomScaleNormal="95" workbookViewId="0">
      <selection activeCell="D64" sqref="D64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3" x14ac:dyDescent="0.35">
      <c r="A1" s="7" t="s">
        <v>241</v>
      </c>
      <c r="B1" s="7"/>
      <c r="C1" s="7"/>
    </row>
    <row r="2" spans="1:3" ht="29" x14ac:dyDescent="0.35">
      <c r="A2" s="13" t="s">
        <v>4</v>
      </c>
      <c r="B2" s="3" t="s">
        <v>5</v>
      </c>
      <c r="C2" s="3" t="s">
        <v>6</v>
      </c>
    </row>
    <row r="3" spans="1:3" x14ac:dyDescent="0.35">
      <c r="A3" s="110" t="s">
        <v>7</v>
      </c>
      <c r="B3" s="433">
        <v>34682.812050955406</v>
      </c>
      <c r="C3" s="433">
        <v>11322.1</v>
      </c>
    </row>
    <row r="4" spans="1:3" x14ac:dyDescent="0.35">
      <c r="A4" s="185" t="s">
        <v>213</v>
      </c>
      <c r="B4" s="434">
        <v>2330</v>
      </c>
      <c r="C4" s="434"/>
    </row>
    <row r="5" spans="1:3" ht="29" x14ac:dyDescent="0.35">
      <c r="A5" s="203" t="s">
        <v>214</v>
      </c>
      <c r="B5" s="435">
        <v>1500</v>
      </c>
      <c r="C5" s="435"/>
    </row>
    <row r="6" spans="1:3" x14ac:dyDescent="0.35">
      <c r="A6" s="204" t="s">
        <v>215</v>
      </c>
      <c r="B6" s="436">
        <v>600</v>
      </c>
      <c r="C6" s="436"/>
    </row>
    <row r="7" spans="1:3" x14ac:dyDescent="0.35">
      <c r="A7" s="204" t="s">
        <v>216</v>
      </c>
      <c r="B7" s="436">
        <v>200</v>
      </c>
      <c r="C7" s="436"/>
    </row>
    <row r="8" spans="1:3" x14ac:dyDescent="0.35">
      <c r="A8" s="205" t="s">
        <v>217</v>
      </c>
      <c r="B8" s="437">
        <v>30</v>
      </c>
      <c r="C8" s="437"/>
    </row>
    <row r="9" spans="1:3" x14ac:dyDescent="0.35">
      <c r="A9" s="192" t="s">
        <v>178</v>
      </c>
      <c r="B9" s="438">
        <v>13858.71205095541</v>
      </c>
      <c r="C9" s="434"/>
    </row>
    <row r="10" spans="1:3" x14ac:dyDescent="0.35">
      <c r="A10" s="203" t="s">
        <v>218</v>
      </c>
      <c r="B10" s="435">
        <v>1098.9920509554099</v>
      </c>
      <c r="C10" s="435"/>
    </row>
    <row r="11" spans="1:3" ht="29" x14ac:dyDescent="0.35">
      <c r="A11" s="204" t="s">
        <v>219</v>
      </c>
      <c r="B11" s="436">
        <v>2200</v>
      </c>
      <c r="C11" s="436"/>
    </row>
    <row r="12" spans="1:3" x14ac:dyDescent="0.35">
      <c r="A12" s="204" t="s">
        <v>220</v>
      </c>
      <c r="B12" s="436">
        <v>675</v>
      </c>
      <c r="C12" s="436"/>
    </row>
    <row r="13" spans="1:3" x14ac:dyDescent="0.35">
      <c r="A13" s="204" t="s">
        <v>221</v>
      </c>
      <c r="B13" s="436">
        <v>1923.4</v>
      </c>
      <c r="C13" s="436"/>
    </row>
    <row r="14" spans="1:3" x14ac:dyDescent="0.35">
      <c r="A14" s="204" t="s">
        <v>222</v>
      </c>
      <c r="B14" s="436">
        <v>3610</v>
      </c>
      <c r="C14" s="436"/>
    </row>
    <row r="15" spans="1:3" x14ac:dyDescent="0.35">
      <c r="A15" s="204" t="s">
        <v>223</v>
      </c>
      <c r="B15" s="436">
        <v>500</v>
      </c>
      <c r="C15" s="436"/>
    </row>
    <row r="16" spans="1:3" x14ac:dyDescent="0.35">
      <c r="A16" s="204" t="s">
        <v>224</v>
      </c>
      <c r="B16" s="436">
        <v>500</v>
      </c>
      <c r="C16" s="436"/>
    </row>
    <row r="17" spans="1:3" x14ac:dyDescent="0.35">
      <c r="A17" s="204" t="s">
        <v>225</v>
      </c>
      <c r="B17" s="436">
        <v>2000</v>
      </c>
      <c r="C17" s="436"/>
    </row>
    <row r="18" spans="1:3" x14ac:dyDescent="0.35">
      <c r="A18" s="204" t="s">
        <v>226</v>
      </c>
      <c r="B18" s="436">
        <v>160</v>
      </c>
      <c r="C18" s="436"/>
    </row>
    <row r="19" spans="1:3" x14ac:dyDescent="0.35">
      <c r="A19" s="204" t="s">
        <v>227</v>
      </c>
      <c r="B19" s="436">
        <v>741.32</v>
      </c>
      <c r="C19" s="436"/>
    </row>
    <row r="20" spans="1:3" x14ac:dyDescent="0.35">
      <c r="A20" s="205" t="s">
        <v>228</v>
      </c>
      <c r="B20" s="437">
        <v>450</v>
      </c>
      <c r="C20" s="437"/>
    </row>
    <row r="21" spans="1:3" x14ac:dyDescent="0.35">
      <c r="A21" s="193" t="s">
        <v>39</v>
      </c>
      <c r="B21" s="434">
        <v>14150</v>
      </c>
      <c r="C21" s="434">
        <v>10255</v>
      </c>
    </row>
    <row r="22" spans="1:3" ht="29" x14ac:dyDescent="0.35">
      <c r="A22" s="206" t="s">
        <v>229</v>
      </c>
      <c r="B22" s="439">
        <v>13950</v>
      </c>
      <c r="C22" s="439">
        <v>10255</v>
      </c>
    </row>
    <row r="23" spans="1:3" x14ac:dyDescent="0.35">
      <c r="A23" s="206" t="s">
        <v>230</v>
      </c>
      <c r="B23" s="439">
        <v>200</v>
      </c>
      <c r="C23" s="439"/>
    </row>
    <row r="24" spans="1:3" x14ac:dyDescent="0.35">
      <c r="A24" s="193" t="s">
        <v>209</v>
      </c>
      <c r="B24" s="434">
        <v>4074.1</v>
      </c>
      <c r="C24" s="434">
        <v>1067.0999999999999</v>
      </c>
    </row>
    <row r="25" spans="1:3" ht="29" x14ac:dyDescent="0.35">
      <c r="A25" s="203" t="s">
        <v>231</v>
      </c>
      <c r="B25" s="435">
        <v>500</v>
      </c>
      <c r="C25" s="435"/>
    </row>
    <row r="26" spans="1:3" ht="29" x14ac:dyDescent="0.35">
      <c r="A26" s="204" t="s">
        <v>232</v>
      </c>
      <c r="B26" s="436">
        <v>1287.0999999999999</v>
      </c>
      <c r="C26" s="436">
        <v>1037.0999999999999</v>
      </c>
    </row>
    <row r="27" spans="1:3" x14ac:dyDescent="0.35">
      <c r="A27" s="204" t="s">
        <v>233</v>
      </c>
      <c r="B27" s="436">
        <v>330</v>
      </c>
      <c r="C27" s="436">
        <v>30</v>
      </c>
    </row>
    <row r="28" spans="1:3" x14ac:dyDescent="0.35">
      <c r="A28" s="204" t="s">
        <v>234</v>
      </c>
      <c r="B28" s="436">
        <v>100</v>
      </c>
      <c r="C28" s="436"/>
    </row>
    <row r="29" spans="1:3" x14ac:dyDescent="0.35">
      <c r="A29" s="204" t="s">
        <v>235</v>
      </c>
      <c r="B29" s="436">
        <v>357</v>
      </c>
      <c r="C29" s="436"/>
    </row>
    <row r="30" spans="1:3" x14ac:dyDescent="0.35">
      <c r="A30" s="204" t="s">
        <v>236</v>
      </c>
      <c r="B30" s="436">
        <v>500</v>
      </c>
      <c r="C30" s="436"/>
    </row>
    <row r="31" spans="1:3" x14ac:dyDescent="0.35">
      <c r="A31" s="204" t="s">
        <v>237</v>
      </c>
      <c r="B31" s="436">
        <v>400</v>
      </c>
      <c r="C31" s="436"/>
    </row>
    <row r="32" spans="1:3" x14ac:dyDescent="0.35">
      <c r="A32" s="205" t="s">
        <v>238</v>
      </c>
      <c r="B32" s="437">
        <v>600</v>
      </c>
      <c r="C32" s="437"/>
    </row>
    <row r="33" spans="1:5" x14ac:dyDescent="0.35">
      <c r="A33" s="193" t="s">
        <v>239</v>
      </c>
      <c r="B33" s="434">
        <v>270</v>
      </c>
      <c r="C33" s="434"/>
    </row>
    <row r="34" spans="1:5" ht="29" x14ac:dyDescent="0.35">
      <c r="A34" s="206" t="s">
        <v>240</v>
      </c>
      <c r="B34" s="439">
        <v>270</v>
      </c>
      <c r="C34" s="439"/>
    </row>
    <row r="35" spans="1:5" x14ac:dyDescent="0.35">
      <c r="A35" s="194" t="s">
        <v>13</v>
      </c>
      <c r="B35" s="433">
        <v>4563.6099999999997</v>
      </c>
      <c r="C35" s="433"/>
    </row>
    <row r="36" spans="1:5" x14ac:dyDescent="0.35">
      <c r="A36" s="193" t="s">
        <v>39</v>
      </c>
      <c r="B36" s="434">
        <v>4563.6099999999997</v>
      </c>
      <c r="C36" s="440"/>
    </row>
    <row r="37" spans="1:5" ht="29" x14ac:dyDescent="0.35">
      <c r="A37" s="195" t="s">
        <v>229</v>
      </c>
      <c r="B37" s="441">
        <v>4563.6099999999997</v>
      </c>
      <c r="C37" s="441"/>
    </row>
    <row r="38" spans="1:5" x14ac:dyDescent="0.35">
      <c r="A38" s="110" t="s">
        <v>14</v>
      </c>
      <c r="B38" s="433">
        <v>39246.422050955407</v>
      </c>
      <c r="C38" s="433">
        <v>11322.1</v>
      </c>
    </row>
    <row r="39" spans="1:5" s="123" customFormat="1" ht="25.25" customHeight="1" x14ac:dyDescent="0.3">
      <c r="A39" s="788" t="s">
        <v>15</v>
      </c>
      <c r="B39" s="788"/>
      <c r="C39" s="788"/>
    </row>
    <row r="40" spans="1:5" s="123" customFormat="1" ht="12" x14ac:dyDescent="0.3">
      <c r="A40" s="1" t="s">
        <v>2</v>
      </c>
    </row>
    <row r="42" spans="1:5" ht="28.25" customHeight="1" x14ac:dyDescent="0.35">
      <c r="A42" s="790" t="s">
        <v>190</v>
      </c>
      <c r="B42" s="790"/>
      <c r="C42" s="790"/>
      <c r="D42" s="790"/>
    </row>
    <row r="43" spans="1:5" ht="29" x14ac:dyDescent="0.35">
      <c r="A43" s="782" t="s">
        <v>16</v>
      </c>
      <c r="B43" s="14" t="s">
        <v>5</v>
      </c>
      <c r="C43" s="14" t="s">
        <v>43</v>
      </c>
      <c r="D43" s="14" t="s">
        <v>18</v>
      </c>
    </row>
    <row r="44" spans="1:5" x14ac:dyDescent="0.35">
      <c r="A44" s="783"/>
      <c r="B44" s="15" t="s">
        <v>19</v>
      </c>
      <c r="C44" s="16" t="s">
        <v>20</v>
      </c>
      <c r="D44" s="16" t="s">
        <v>21</v>
      </c>
    </row>
    <row r="45" spans="1:5" x14ac:dyDescent="0.35">
      <c r="A45" s="4" t="s">
        <v>7</v>
      </c>
      <c r="B45" s="237">
        <v>34682.812050955406</v>
      </c>
      <c r="C45" s="238"/>
      <c r="D45" s="338">
        <v>0</v>
      </c>
    </row>
    <row r="46" spans="1:5" x14ac:dyDescent="0.35">
      <c r="A46" s="4" t="s">
        <v>167</v>
      </c>
      <c r="B46" s="239">
        <v>34012.812050955406</v>
      </c>
      <c r="C46" s="239">
        <v>12828</v>
      </c>
      <c r="D46" s="337">
        <v>37.715199733506502</v>
      </c>
      <c r="E46" s="102"/>
    </row>
    <row r="47" spans="1:5" x14ac:dyDescent="0.35">
      <c r="A47" s="200" t="s">
        <v>168</v>
      </c>
      <c r="B47" s="240">
        <v>33385.812050955406</v>
      </c>
      <c r="C47" s="240">
        <v>12828</v>
      </c>
      <c r="D47" s="339">
        <v>38.423507507983167</v>
      </c>
    </row>
    <row r="48" spans="1:5" x14ac:dyDescent="0.35">
      <c r="A48" s="200" t="s">
        <v>169</v>
      </c>
      <c r="B48" s="240">
        <v>627</v>
      </c>
      <c r="C48" s="240"/>
      <c r="D48" s="339"/>
    </row>
    <row r="49" spans="1:4" x14ac:dyDescent="0.35">
      <c r="A49" s="201" t="s">
        <v>170</v>
      </c>
      <c r="B49" s="243">
        <v>670</v>
      </c>
      <c r="C49" s="242"/>
      <c r="D49" s="340"/>
    </row>
    <row r="50" spans="1:4" x14ac:dyDescent="0.35">
      <c r="A50" s="4" t="s">
        <v>13</v>
      </c>
      <c r="B50" s="239">
        <v>4563.6099999999997</v>
      </c>
      <c r="C50" s="242"/>
      <c r="D50" s="340"/>
    </row>
    <row r="51" spans="1:4" x14ac:dyDescent="0.35">
      <c r="A51" s="4" t="s">
        <v>167</v>
      </c>
      <c r="B51" s="239">
        <v>4563.6099999999997</v>
      </c>
      <c r="C51" s="239">
        <v>1460</v>
      </c>
      <c r="D51" s="337">
        <v>31.992216688104374</v>
      </c>
    </row>
    <row r="52" spans="1:4" x14ac:dyDescent="0.35">
      <c r="A52" s="200" t="s">
        <v>168</v>
      </c>
      <c r="B52" s="244">
        <v>4563.6099999999997</v>
      </c>
      <c r="C52" s="244">
        <v>1460</v>
      </c>
      <c r="D52" s="341">
        <v>31.992216688104374</v>
      </c>
    </row>
    <row r="53" spans="1:4" x14ac:dyDescent="0.35">
      <c r="A53" s="200" t="s">
        <v>169</v>
      </c>
      <c r="B53" s="240"/>
      <c r="C53" s="240"/>
      <c r="D53" s="339"/>
    </row>
    <row r="54" spans="1:4" x14ac:dyDescent="0.35">
      <c r="A54" s="201" t="s">
        <v>170</v>
      </c>
      <c r="B54" s="241"/>
      <c r="C54" s="242"/>
      <c r="D54" s="340"/>
    </row>
    <row r="55" spans="1:4" x14ac:dyDescent="0.35">
      <c r="A55" s="4" t="s">
        <v>14</v>
      </c>
      <c r="B55" s="237">
        <v>39246.422050955407</v>
      </c>
      <c r="C55" s="242"/>
      <c r="D55" s="340"/>
    </row>
    <row r="56" spans="1:4" x14ac:dyDescent="0.35">
      <c r="A56" s="4" t="s">
        <v>167</v>
      </c>
      <c r="B56" s="239">
        <v>38576.422050955407</v>
      </c>
      <c r="C56" s="239">
        <v>14288</v>
      </c>
      <c r="D56" s="337">
        <v>37.038167980242051</v>
      </c>
    </row>
    <row r="57" spans="1:4" x14ac:dyDescent="0.35">
      <c r="A57" s="200" t="s">
        <v>168</v>
      </c>
      <c r="B57" s="240">
        <v>37949.422050955407</v>
      </c>
      <c r="C57" s="240">
        <v>14288</v>
      </c>
      <c r="D57" s="339">
        <v>37.650112248917075</v>
      </c>
    </row>
    <row r="58" spans="1:4" x14ac:dyDescent="0.35">
      <c r="A58" s="200" t="s">
        <v>169</v>
      </c>
      <c r="B58" s="240">
        <v>627</v>
      </c>
      <c r="C58" s="240"/>
      <c r="D58" s="339"/>
    </row>
    <row r="59" spans="1:4" x14ac:dyDescent="0.35">
      <c r="A59" s="201" t="s">
        <v>170</v>
      </c>
      <c r="B59" s="240">
        <v>670</v>
      </c>
      <c r="C59" s="242"/>
      <c r="D59" s="340"/>
    </row>
    <row r="60" spans="1:4" s="123" customFormat="1" ht="39.65" customHeight="1" x14ac:dyDescent="0.3">
      <c r="A60" s="788" t="s">
        <v>23</v>
      </c>
      <c r="B60" s="788"/>
      <c r="C60" s="788"/>
      <c r="D60" s="788"/>
    </row>
    <row r="61" spans="1:4" s="123" customFormat="1" ht="12" x14ac:dyDescent="0.3">
      <c r="A61" s="789" t="s">
        <v>24</v>
      </c>
      <c r="B61" s="789"/>
      <c r="C61" s="789"/>
      <c r="D61" s="789"/>
    </row>
    <row r="62" spans="1:4" x14ac:dyDescent="0.35">
      <c r="A62" s="117"/>
      <c r="B62" s="117"/>
      <c r="C62" s="117"/>
      <c r="D62" s="117"/>
    </row>
    <row r="63" spans="1:4" ht="30.65" customHeight="1" x14ac:dyDescent="0.35">
      <c r="A63" s="781" t="s">
        <v>191</v>
      </c>
      <c r="B63" s="781"/>
      <c r="C63" s="781"/>
      <c r="D63" s="781"/>
    </row>
    <row r="64" spans="1:4" ht="29" x14ac:dyDescent="0.35">
      <c r="A64" s="786" t="s">
        <v>25</v>
      </c>
      <c r="B64" s="35" t="s">
        <v>5</v>
      </c>
      <c r="C64" s="35" t="s">
        <v>43</v>
      </c>
      <c r="D64" s="35" t="s">
        <v>18</v>
      </c>
    </row>
    <row r="65" spans="1:4" x14ac:dyDescent="0.35">
      <c r="A65" s="787"/>
      <c r="B65" s="62" t="s">
        <v>19</v>
      </c>
      <c r="C65" s="62" t="s">
        <v>20</v>
      </c>
      <c r="D65" s="62" t="s">
        <v>21</v>
      </c>
    </row>
    <row r="66" spans="1:4" x14ac:dyDescent="0.35">
      <c r="A66" s="59" t="s">
        <v>26</v>
      </c>
      <c r="B66" s="442">
        <v>21813.61</v>
      </c>
      <c r="C66" s="442">
        <v>7424</v>
      </c>
      <c r="D66" s="443">
        <v>34.033798165457249</v>
      </c>
    </row>
    <row r="67" spans="1:4" x14ac:dyDescent="0.35">
      <c r="A67" s="63" t="s">
        <v>27</v>
      </c>
      <c r="B67" s="442">
        <v>17250</v>
      </c>
      <c r="C67" s="442">
        <v>5964</v>
      </c>
      <c r="D67" s="443">
        <v>34.573913043478264</v>
      </c>
    </row>
    <row r="68" spans="1:4" x14ac:dyDescent="0.35">
      <c r="A68" s="207" t="s">
        <v>178</v>
      </c>
      <c r="B68" s="245">
        <v>500</v>
      </c>
      <c r="C68" s="245">
        <v>250</v>
      </c>
      <c r="D68" s="332">
        <v>50</v>
      </c>
    </row>
    <row r="69" spans="1:4" x14ac:dyDescent="0.35">
      <c r="A69" s="134" t="s">
        <v>224</v>
      </c>
      <c r="B69" s="246">
        <v>500</v>
      </c>
      <c r="C69" s="246">
        <v>250</v>
      </c>
      <c r="D69" s="333">
        <v>50</v>
      </c>
    </row>
    <row r="70" spans="1:4" x14ac:dyDescent="0.35">
      <c r="A70" s="208" t="s">
        <v>39</v>
      </c>
      <c r="B70" s="247">
        <v>13950</v>
      </c>
      <c r="C70" s="247">
        <v>4464</v>
      </c>
      <c r="D70" s="334">
        <v>32</v>
      </c>
    </row>
    <row r="71" spans="1:4" ht="29" x14ac:dyDescent="0.35">
      <c r="A71" s="209" t="s">
        <v>229</v>
      </c>
      <c r="B71" s="246">
        <v>13950</v>
      </c>
      <c r="C71" s="246">
        <v>4464</v>
      </c>
      <c r="D71" s="333">
        <v>32</v>
      </c>
    </row>
    <row r="72" spans="1:4" x14ac:dyDescent="0.35">
      <c r="A72" s="208" t="s">
        <v>209</v>
      </c>
      <c r="B72" s="247">
        <v>500</v>
      </c>
      <c r="C72" s="247">
        <v>250</v>
      </c>
      <c r="D72" s="334">
        <v>50</v>
      </c>
    </row>
    <row r="73" spans="1:4" x14ac:dyDescent="0.35">
      <c r="A73" s="134" t="s">
        <v>236</v>
      </c>
      <c r="B73" s="246">
        <v>500</v>
      </c>
      <c r="C73" s="246">
        <v>250</v>
      </c>
      <c r="D73" s="333">
        <v>50</v>
      </c>
    </row>
    <row r="74" spans="1:4" x14ac:dyDescent="0.35">
      <c r="A74" s="208" t="s">
        <v>213</v>
      </c>
      <c r="B74" s="247">
        <v>2300</v>
      </c>
      <c r="C74" s="247">
        <v>1000</v>
      </c>
      <c r="D74" s="334">
        <v>43.478260869565219</v>
      </c>
    </row>
    <row r="75" spans="1:4" ht="29" x14ac:dyDescent="0.35">
      <c r="A75" s="209" t="s">
        <v>214</v>
      </c>
      <c r="B75" s="246">
        <v>1500</v>
      </c>
      <c r="C75" s="246">
        <v>600</v>
      </c>
      <c r="D75" s="333">
        <v>40</v>
      </c>
    </row>
    <row r="76" spans="1:4" x14ac:dyDescent="0.35">
      <c r="A76" s="134" t="s">
        <v>215</v>
      </c>
      <c r="B76" s="246">
        <v>600</v>
      </c>
      <c r="C76" s="246">
        <v>240</v>
      </c>
      <c r="D76" s="333">
        <v>40</v>
      </c>
    </row>
    <row r="77" spans="1:4" x14ac:dyDescent="0.35">
      <c r="A77" s="135" t="s">
        <v>216</v>
      </c>
      <c r="B77" s="248">
        <v>200</v>
      </c>
      <c r="C77" s="248">
        <v>160</v>
      </c>
      <c r="D77" s="335">
        <v>80</v>
      </c>
    </row>
    <row r="78" spans="1:4" x14ac:dyDescent="0.35">
      <c r="A78" s="63" t="s">
        <v>28</v>
      </c>
      <c r="B78" s="442">
        <v>4563.6099999999997</v>
      </c>
      <c r="C78" s="442">
        <v>1460</v>
      </c>
      <c r="D78" s="443">
        <v>31.992216688104374</v>
      </c>
    </row>
    <row r="79" spans="1:4" x14ac:dyDescent="0.35">
      <c r="A79" s="6" t="s">
        <v>39</v>
      </c>
      <c r="B79" s="249">
        <v>4563.6099999999997</v>
      </c>
      <c r="C79" s="249">
        <v>1460</v>
      </c>
      <c r="D79" s="326">
        <v>31.992216688104374</v>
      </c>
    </row>
    <row r="80" spans="1:4" ht="29" x14ac:dyDescent="0.35">
      <c r="A80" s="210" t="s">
        <v>229</v>
      </c>
      <c r="B80" s="250">
        <v>4563.6099999999997</v>
      </c>
      <c r="C80" s="250">
        <v>1460</v>
      </c>
      <c r="D80" s="336">
        <v>31.992216688104374</v>
      </c>
    </row>
    <row r="81" spans="1:4" x14ac:dyDescent="0.35">
      <c r="A81" s="59" t="s">
        <v>29</v>
      </c>
      <c r="B81" s="442">
        <v>270</v>
      </c>
      <c r="C81" s="444"/>
      <c r="D81" s="445"/>
    </row>
    <row r="82" spans="1:4" x14ac:dyDescent="0.35">
      <c r="A82" s="63" t="s">
        <v>30</v>
      </c>
      <c r="B82" s="442">
        <v>270</v>
      </c>
      <c r="C82" s="442"/>
      <c r="D82" s="443"/>
    </row>
    <row r="83" spans="1:4" x14ac:dyDescent="0.35">
      <c r="A83" s="6" t="s">
        <v>239</v>
      </c>
      <c r="B83" s="249">
        <v>270</v>
      </c>
      <c r="C83" s="249"/>
      <c r="D83" s="326"/>
    </row>
    <row r="84" spans="1:4" ht="29" x14ac:dyDescent="0.35">
      <c r="A84" s="210" t="s">
        <v>240</v>
      </c>
      <c r="B84" s="250">
        <v>270</v>
      </c>
      <c r="C84" s="250"/>
      <c r="D84" s="336"/>
    </row>
    <row r="85" spans="1:4" x14ac:dyDescent="0.35">
      <c r="A85" s="63" t="s">
        <v>31</v>
      </c>
      <c r="B85" s="444"/>
      <c r="C85" s="444"/>
      <c r="D85" s="445"/>
    </row>
    <row r="86" spans="1:4" x14ac:dyDescent="0.35">
      <c r="A86" s="59" t="s">
        <v>32</v>
      </c>
      <c r="B86" s="442">
        <v>22083.61</v>
      </c>
      <c r="C86" s="442">
        <v>7424</v>
      </c>
      <c r="D86" s="443">
        <v>33.617692034952618</v>
      </c>
    </row>
    <row r="87" spans="1:4" s="123" customFormat="1" ht="59.4" customHeight="1" x14ac:dyDescent="0.3">
      <c r="A87" s="778" t="s">
        <v>134</v>
      </c>
      <c r="B87" s="778"/>
      <c r="C87" s="778"/>
      <c r="D87" s="778"/>
    </row>
    <row r="88" spans="1:4" s="123" customFormat="1" ht="12" x14ac:dyDescent="0.3">
      <c r="A88" s="767" t="s">
        <v>70</v>
      </c>
      <c r="B88" s="767"/>
      <c r="C88" s="767"/>
      <c r="D88" s="767"/>
    </row>
    <row r="90" spans="1:4" ht="29.4" customHeight="1" x14ac:dyDescent="0.35">
      <c r="A90" s="781" t="s">
        <v>192</v>
      </c>
      <c r="B90" s="781"/>
      <c r="C90" s="781"/>
      <c r="D90" s="781"/>
    </row>
    <row r="91" spans="1:4" ht="29" x14ac:dyDescent="0.35">
      <c r="A91" s="791" t="s">
        <v>25</v>
      </c>
      <c r="B91" s="61" t="s">
        <v>5</v>
      </c>
      <c r="C91" s="61" t="s">
        <v>43</v>
      </c>
      <c r="D91" s="61" t="s">
        <v>18</v>
      </c>
    </row>
    <row r="92" spans="1:4" x14ac:dyDescent="0.35">
      <c r="A92" s="791"/>
      <c r="B92" s="62" t="s">
        <v>19</v>
      </c>
      <c r="C92" s="62" t="s">
        <v>20</v>
      </c>
      <c r="D92" s="62" t="s">
        <v>21</v>
      </c>
    </row>
    <row r="93" spans="1:4" x14ac:dyDescent="0.35">
      <c r="A93" s="138" t="s">
        <v>26</v>
      </c>
      <c r="B93" s="255">
        <v>16135.81205095541</v>
      </c>
      <c r="C93" s="255">
        <v>6863.23</v>
      </c>
      <c r="D93" s="323">
        <v>42.534146892183365</v>
      </c>
    </row>
    <row r="94" spans="1:4" x14ac:dyDescent="0.35">
      <c r="A94" s="58" t="s">
        <v>27</v>
      </c>
      <c r="B94" s="255">
        <v>16135.81205095541</v>
      </c>
      <c r="C94" s="255">
        <v>6863.23</v>
      </c>
      <c r="D94" s="323">
        <v>42.534146892183365</v>
      </c>
    </row>
    <row r="95" spans="1:4" x14ac:dyDescent="0.35">
      <c r="A95" s="6" t="s">
        <v>178</v>
      </c>
      <c r="B95" s="249">
        <v>13358.71205095541</v>
      </c>
      <c r="C95" s="249">
        <v>5595.7</v>
      </c>
      <c r="D95" s="326">
        <v>41.888020182303407</v>
      </c>
    </row>
    <row r="96" spans="1:4" x14ac:dyDescent="0.35">
      <c r="A96" s="211" t="s">
        <v>218</v>
      </c>
      <c r="B96" s="251">
        <v>1098.9920509554099</v>
      </c>
      <c r="C96" s="251">
        <v>439.6</v>
      </c>
      <c r="D96" s="327">
        <v>40.000289321277009</v>
      </c>
    </row>
    <row r="97" spans="1:4" ht="29" x14ac:dyDescent="0.35">
      <c r="A97" s="212" t="s">
        <v>219</v>
      </c>
      <c r="B97" s="252">
        <v>2200</v>
      </c>
      <c r="C97" s="252">
        <v>880</v>
      </c>
      <c r="D97" s="328">
        <v>40</v>
      </c>
    </row>
    <row r="98" spans="1:4" x14ac:dyDescent="0.35">
      <c r="A98" s="212" t="s">
        <v>220</v>
      </c>
      <c r="B98" s="252">
        <v>675</v>
      </c>
      <c r="C98" s="252"/>
      <c r="D98" s="328"/>
    </row>
    <row r="99" spans="1:4" x14ac:dyDescent="0.35">
      <c r="A99" s="212" t="s">
        <v>221</v>
      </c>
      <c r="B99" s="252">
        <v>1923.4</v>
      </c>
      <c r="C99" s="252">
        <v>357.2</v>
      </c>
      <c r="D99" s="328">
        <v>18.571280024955804</v>
      </c>
    </row>
    <row r="100" spans="1:4" x14ac:dyDescent="0.35">
      <c r="A100" s="212" t="s">
        <v>222</v>
      </c>
      <c r="B100" s="252">
        <v>3610</v>
      </c>
      <c r="C100" s="252">
        <v>1624.5</v>
      </c>
      <c r="D100" s="328">
        <v>45</v>
      </c>
    </row>
    <row r="101" spans="1:4" x14ac:dyDescent="0.35">
      <c r="A101" s="212" t="s">
        <v>223</v>
      </c>
      <c r="B101" s="252">
        <v>500</v>
      </c>
      <c r="C101" s="252">
        <v>200</v>
      </c>
      <c r="D101" s="328">
        <v>40</v>
      </c>
    </row>
    <row r="102" spans="1:4" x14ac:dyDescent="0.35">
      <c r="A102" s="212" t="s">
        <v>225</v>
      </c>
      <c r="B102" s="252">
        <v>2000</v>
      </c>
      <c r="C102" s="252">
        <v>1600</v>
      </c>
      <c r="D102" s="328">
        <v>80</v>
      </c>
    </row>
    <row r="103" spans="1:4" x14ac:dyDescent="0.35">
      <c r="A103" s="212" t="s">
        <v>226</v>
      </c>
      <c r="B103" s="252">
        <v>160</v>
      </c>
      <c r="C103" s="252">
        <v>18</v>
      </c>
      <c r="D103" s="328">
        <v>11.25</v>
      </c>
    </row>
    <row r="104" spans="1:4" x14ac:dyDescent="0.35">
      <c r="A104" s="212" t="s">
        <v>227</v>
      </c>
      <c r="B104" s="252">
        <v>741.32</v>
      </c>
      <c r="C104" s="252">
        <v>296.39999999999998</v>
      </c>
      <c r="D104" s="328">
        <v>39.982733502401118</v>
      </c>
    </row>
    <row r="105" spans="1:4" x14ac:dyDescent="0.35">
      <c r="A105" s="213" t="s">
        <v>228</v>
      </c>
      <c r="B105" s="253">
        <v>450</v>
      </c>
      <c r="C105" s="253">
        <v>180</v>
      </c>
      <c r="D105" s="329">
        <v>40</v>
      </c>
    </row>
    <row r="106" spans="1:4" x14ac:dyDescent="0.35">
      <c r="A106" s="6" t="s">
        <v>39</v>
      </c>
      <c r="B106" s="249">
        <v>200</v>
      </c>
      <c r="C106" s="249">
        <v>10</v>
      </c>
      <c r="D106" s="326">
        <v>5</v>
      </c>
    </row>
    <row r="107" spans="1:4" x14ac:dyDescent="0.35">
      <c r="A107" s="202" t="s">
        <v>230</v>
      </c>
      <c r="B107" s="254">
        <v>200</v>
      </c>
      <c r="C107" s="254">
        <v>10</v>
      </c>
      <c r="D107" s="330">
        <v>5</v>
      </c>
    </row>
    <row r="108" spans="1:4" x14ac:dyDescent="0.35">
      <c r="A108" s="6" t="s">
        <v>209</v>
      </c>
      <c r="B108" s="249">
        <v>2577.1</v>
      </c>
      <c r="C108" s="249">
        <v>1257.53</v>
      </c>
      <c r="D108" s="326">
        <v>48.79632144658725</v>
      </c>
    </row>
    <row r="109" spans="1:4" ht="29" x14ac:dyDescent="0.35">
      <c r="A109" s="211" t="s">
        <v>232</v>
      </c>
      <c r="B109" s="251">
        <v>1287.0999999999999</v>
      </c>
      <c r="C109" s="251">
        <v>695.03</v>
      </c>
      <c r="D109" s="327">
        <v>53.999689223836533</v>
      </c>
    </row>
    <row r="110" spans="1:4" ht="29" x14ac:dyDescent="0.35">
      <c r="A110" s="212" t="s">
        <v>233</v>
      </c>
      <c r="B110" s="252">
        <v>330</v>
      </c>
      <c r="C110" s="252">
        <v>150</v>
      </c>
      <c r="D110" s="328">
        <v>45.454545454545453</v>
      </c>
    </row>
    <row r="111" spans="1:4" x14ac:dyDescent="0.35">
      <c r="A111" s="212" t="s">
        <v>234</v>
      </c>
      <c r="B111" s="252">
        <v>100</v>
      </c>
      <c r="C111" s="252">
        <v>68.5</v>
      </c>
      <c r="D111" s="328">
        <v>68.5</v>
      </c>
    </row>
    <row r="112" spans="1:4" x14ac:dyDescent="0.35">
      <c r="A112" s="212" t="s">
        <v>237</v>
      </c>
      <c r="B112" s="252">
        <v>260</v>
      </c>
      <c r="C112" s="252">
        <v>104</v>
      </c>
      <c r="D112" s="328">
        <v>40</v>
      </c>
    </row>
    <row r="113" spans="1:5" x14ac:dyDescent="0.35">
      <c r="A113" s="213" t="s">
        <v>238</v>
      </c>
      <c r="B113" s="253">
        <v>600</v>
      </c>
      <c r="C113" s="253">
        <v>240</v>
      </c>
      <c r="D113" s="329">
        <v>40</v>
      </c>
    </row>
    <row r="114" spans="1:5" x14ac:dyDescent="0.35">
      <c r="A114" s="63" t="s">
        <v>28</v>
      </c>
      <c r="B114" s="255"/>
      <c r="C114" s="255"/>
      <c r="D114" s="323"/>
    </row>
    <row r="115" spans="1:5" x14ac:dyDescent="0.35">
      <c r="A115" s="59" t="s">
        <v>29</v>
      </c>
      <c r="B115" s="255">
        <v>357</v>
      </c>
      <c r="C115" s="255"/>
      <c r="D115" s="323"/>
    </row>
    <row r="116" spans="1:5" x14ac:dyDescent="0.35">
      <c r="A116" s="63" t="s">
        <v>30</v>
      </c>
      <c r="B116" s="255">
        <v>357</v>
      </c>
      <c r="C116" s="255"/>
      <c r="D116" s="323"/>
    </row>
    <row r="117" spans="1:5" x14ac:dyDescent="0.35">
      <c r="A117" s="6" t="s">
        <v>209</v>
      </c>
      <c r="B117" s="249">
        <v>357</v>
      </c>
      <c r="C117" s="256"/>
      <c r="D117" s="331"/>
    </row>
    <row r="118" spans="1:5" x14ac:dyDescent="0.35">
      <c r="A118" s="202" t="s">
        <v>235</v>
      </c>
      <c r="B118" s="254">
        <v>357</v>
      </c>
      <c r="C118" s="256"/>
      <c r="D118" s="331"/>
    </row>
    <row r="119" spans="1:5" x14ac:dyDescent="0.35">
      <c r="A119" s="63" t="s">
        <v>31</v>
      </c>
      <c r="B119" s="255"/>
      <c r="C119" s="255"/>
      <c r="D119" s="323"/>
    </row>
    <row r="120" spans="1:5" x14ac:dyDescent="0.35">
      <c r="A120" s="59" t="s">
        <v>32</v>
      </c>
      <c r="B120" s="255">
        <v>16492.81205095541</v>
      </c>
      <c r="C120" s="255">
        <v>6863.23</v>
      </c>
      <c r="D120" s="323">
        <v>41.613461541886792</v>
      </c>
    </row>
    <row r="121" spans="1:5" s="123" customFormat="1" ht="58.75" customHeight="1" x14ac:dyDescent="0.3">
      <c r="A121" s="778" t="s">
        <v>69</v>
      </c>
      <c r="B121" s="778"/>
      <c r="C121" s="778"/>
      <c r="D121" s="778"/>
    </row>
    <row r="122" spans="1:5" s="123" customFormat="1" ht="12" x14ac:dyDescent="0.3">
      <c r="A122" s="767" t="s">
        <v>70</v>
      </c>
      <c r="B122" s="767"/>
      <c r="C122" s="767"/>
      <c r="D122" s="767"/>
    </row>
    <row r="123" spans="1:5" x14ac:dyDescent="0.35">
      <c r="A123" s="122"/>
    </row>
    <row r="124" spans="1:5" ht="33" customHeight="1" x14ac:dyDescent="0.35">
      <c r="A124" s="779" t="s">
        <v>242</v>
      </c>
      <c r="B124" s="779"/>
      <c r="C124" s="779"/>
      <c r="D124" s="779"/>
      <c r="E124" s="779"/>
    </row>
    <row r="125" spans="1:5" ht="43.5" x14ac:dyDescent="0.35">
      <c r="A125" s="780" t="s">
        <v>4</v>
      </c>
      <c r="B125" s="3" t="s">
        <v>5</v>
      </c>
      <c r="C125" s="3" t="s">
        <v>33</v>
      </c>
      <c r="D125" s="48" t="s">
        <v>43</v>
      </c>
      <c r="E125" s="48" t="s">
        <v>18</v>
      </c>
    </row>
    <row r="126" spans="1:5" x14ac:dyDescent="0.35">
      <c r="A126" s="780"/>
      <c r="B126" s="49" t="s">
        <v>19</v>
      </c>
      <c r="C126" s="50" t="s">
        <v>20</v>
      </c>
      <c r="D126" s="50" t="s">
        <v>34</v>
      </c>
      <c r="E126" s="50" t="s">
        <v>35</v>
      </c>
    </row>
    <row r="127" spans="1:5" x14ac:dyDescent="0.35">
      <c r="A127" s="110" t="s">
        <v>7</v>
      </c>
      <c r="B127" s="230">
        <v>34682.812050955406</v>
      </c>
      <c r="C127" s="446">
        <v>34012.812050955406</v>
      </c>
      <c r="D127" s="446">
        <v>12828.03</v>
      </c>
      <c r="E127" s="447">
        <v>37.715287935563872</v>
      </c>
    </row>
    <row r="128" spans="1:5" x14ac:dyDescent="0.35">
      <c r="A128" s="185" t="s">
        <v>213</v>
      </c>
      <c r="B128" s="259">
        <v>2330</v>
      </c>
      <c r="C128" s="448">
        <v>2300</v>
      </c>
      <c r="D128" s="448">
        <v>1000</v>
      </c>
      <c r="E128" s="449">
        <v>43.478260869565219</v>
      </c>
    </row>
    <row r="129" spans="1:5" x14ac:dyDescent="0.35">
      <c r="A129" s="186" t="s">
        <v>214</v>
      </c>
      <c r="B129" s="258">
        <v>1500</v>
      </c>
      <c r="C129" s="450">
        <v>1500</v>
      </c>
      <c r="D129" s="450">
        <v>600</v>
      </c>
      <c r="E129" s="451">
        <v>40</v>
      </c>
    </row>
    <row r="130" spans="1:5" x14ac:dyDescent="0.35">
      <c r="A130" s="187" t="s">
        <v>215</v>
      </c>
      <c r="B130" s="452">
        <v>600</v>
      </c>
      <c r="C130" s="452">
        <v>600</v>
      </c>
      <c r="D130" s="452">
        <v>240</v>
      </c>
      <c r="E130" s="453">
        <v>40</v>
      </c>
    </row>
    <row r="131" spans="1:5" x14ac:dyDescent="0.35">
      <c r="A131" s="187" t="s">
        <v>216</v>
      </c>
      <c r="B131" s="452">
        <v>200</v>
      </c>
      <c r="C131" s="452">
        <v>200</v>
      </c>
      <c r="D131" s="452">
        <v>160</v>
      </c>
      <c r="E131" s="453">
        <v>80</v>
      </c>
    </row>
    <row r="132" spans="1:5" x14ac:dyDescent="0.35">
      <c r="A132" s="188" t="s">
        <v>217</v>
      </c>
      <c r="B132" s="454">
        <v>30</v>
      </c>
      <c r="C132" s="454"/>
      <c r="D132" s="454"/>
      <c r="E132" s="455">
        <v>0</v>
      </c>
    </row>
    <row r="133" spans="1:5" x14ac:dyDescent="0.35">
      <c r="A133" s="189" t="s">
        <v>178</v>
      </c>
      <c r="B133" s="448">
        <v>13858.71205095541</v>
      </c>
      <c r="C133" s="448">
        <v>13858.71205095541</v>
      </c>
      <c r="D133" s="448">
        <v>5846.5</v>
      </c>
      <c r="E133" s="449">
        <v>42.186459885332177</v>
      </c>
    </row>
    <row r="134" spans="1:5" s="123" customFormat="1" x14ac:dyDescent="0.35">
      <c r="A134" s="186" t="s">
        <v>218</v>
      </c>
      <c r="B134" s="450">
        <v>1098.9920509554099</v>
      </c>
      <c r="C134" s="450">
        <v>1098.9920509554099</v>
      </c>
      <c r="D134" s="450">
        <v>439.6</v>
      </c>
      <c r="E134" s="451">
        <v>40.000289321277009</v>
      </c>
    </row>
    <row r="135" spans="1:5" s="123" customFormat="1" ht="29" x14ac:dyDescent="0.35">
      <c r="A135" s="204" t="s">
        <v>219</v>
      </c>
      <c r="B135" s="452">
        <v>2200</v>
      </c>
      <c r="C135" s="452">
        <v>2200</v>
      </c>
      <c r="D135" s="452">
        <v>880</v>
      </c>
      <c r="E135" s="453">
        <v>40</v>
      </c>
    </row>
    <row r="136" spans="1:5" x14ac:dyDescent="0.35">
      <c r="A136" s="187" t="s">
        <v>220</v>
      </c>
      <c r="B136" s="452">
        <v>675</v>
      </c>
      <c r="C136" s="452">
        <v>675</v>
      </c>
      <c r="D136" s="452"/>
      <c r="E136" s="453">
        <v>0</v>
      </c>
    </row>
    <row r="137" spans="1:5" x14ac:dyDescent="0.35">
      <c r="A137" s="187" t="s">
        <v>221</v>
      </c>
      <c r="B137" s="452">
        <v>1923.4</v>
      </c>
      <c r="C137" s="452">
        <v>1923.4</v>
      </c>
      <c r="D137" s="452">
        <v>357.2</v>
      </c>
      <c r="E137" s="453">
        <v>18.571280024955804</v>
      </c>
    </row>
    <row r="138" spans="1:5" x14ac:dyDescent="0.35">
      <c r="A138" s="187" t="s">
        <v>222</v>
      </c>
      <c r="B138" s="452">
        <v>3610</v>
      </c>
      <c r="C138" s="452">
        <v>3610</v>
      </c>
      <c r="D138" s="452">
        <v>1624.5</v>
      </c>
      <c r="E138" s="453">
        <v>45</v>
      </c>
    </row>
    <row r="139" spans="1:5" x14ac:dyDescent="0.35">
      <c r="A139" s="187" t="s">
        <v>223</v>
      </c>
      <c r="B139" s="452">
        <v>500</v>
      </c>
      <c r="C139" s="452">
        <v>500</v>
      </c>
      <c r="D139" s="452">
        <v>200</v>
      </c>
      <c r="E139" s="453">
        <v>40</v>
      </c>
    </row>
    <row r="140" spans="1:5" x14ac:dyDescent="0.35">
      <c r="A140" s="187" t="s">
        <v>224</v>
      </c>
      <c r="B140" s="452">
        <v>500</v>
      </c>
      <c r="C140" s="452">
        <v>500</v>
      </c>
      <c r="D140" s="452">
        <v>250</v>
      </c>
      <c r="E140" s="453">
        <v>50</v>
      </c>
    </row>
    <row r="141" spans="1:5" x14ac:dyDescent="0.35">
      <c r="A141" s="187" t="s">
        <v>225</v>
      </c>
      <c r="B141" s="452">
        <v>2000</v>
      </c>
      <c r="C141" s="452">
        <v>2000</v>
      </c>
      <c r="D141" s="452">
        <v>1600</v>
      </c>
      <c r="E141" s="453">
        <v>80</v>
      </c>
    </row>
    <row r="142" spans="1:5" x14ac:dyDescent="0.35">
      <c r="A142" s="187" t="s">
        <v>226</v>
      </c>
      <c r="B142" s="452">
        <v>160</v>
      </c>
      <c r="C142" s="452">
        <v>160</v>
      </c>
      <c r="D142" s="452">
        <v>18.8</v>
      </c>
      <c r="E142" s="453">
        <v>11.75</v>
      </c>
    </row>
    <row r="143" spans="1:5" x14ac:dyDescent="0.35">
      <c r="A143" s="187" t="s">
        <v>227</v>
      </c>
      <c r="B143" s="452">
        <v>741.32</v>
      </c>
      <c r="C143" s="452">
        <v>741.32</v>
      </c>
      <c r="D143" s="452">
        <v>296.39999999999998</v>
      </c>
      <c r="E143" s="453">
        <v>39.982733502401118</v>
      </c>
    </row>
    <row r="144" spans="1:5" x14ac:dyDescent="0.35">
      <c r="A144" s="188" t="s">
        <v>228</v>
      </c>
      <c r="B144" s="454">
        <v>450</v>
      </c>
      <c r="C144" s="454">
        <v>450</v>
      </c>
      <c r="D144" s="454">
        <v>180</v>
      </c>
      <c r="E144" s="455">
        <v>40</v>
      </c>
    </row>
    <row r="145" spans="1:5" x14ac:dyDescent="0.35">
      <c r="A145" s="185" t="s">
        <v>39</v>
      </c>
      <c r="B145" s="448">
        <v>14150</v>
      </c>
      <c r="C145" s="448">
        <v>14150</v>
      </c>
      <c r="D145" s="448">
        <v>4474</v>
      </c>
      <c r="E145" s="449">
        <v>31.618374558303884</v>
      </c>
    </row>
    <row r="146" spans="1:5" ht="29" x14ac:dyDescent="0.35">
      <c r="A146" s="206" t="s">
        <v>229</v>
      </c>
      <c r="B146" s="456">
        <v>13950</v>
      </c>
      <c r="C146" s="456">
        <v>13950</v>
      </c>
      <c r="D146" s="456">
        <v>4464</v>
      </c>
      <c r="E146" s="457">
        <v>32</v>
      </c>
    </row>
    <row r="147" spans="1:5" x14ac:dyDescent="0.35">
      <c r="A147" s="190" t="s">
        <v>230</v>
      </c>
      <c r="B147" s="456">
        <v>200</v>
      </c>
      <c r="C147" s="456">
        <v>200</v>
      </c>
      <c r="D147" s="456">
        <v>10</v>
      </c>
      <c r="E147" s="457">
        <v>5</v>
      </c>
    </row>
    <row r="148" spans="1:5" x14ac:dyDescent="0.35">
      <c r="A148" s="185" t="s">
        <v>209</v>
      </c>
      <c r="B148" s="448">
        <v>4074.1</v>
      </c>
      <c r="C148" s="448">
        <v>3434.1</v>
      </c>
      <c r="D148" s="448">
        <v>1507.53</v>
      </c>
      <c r="E148" s="449">
        <v>43.898838123525813</v>
      </c>
    </row>
    <row r="149" spans="1:5" ht="29" x14ac:dyDescent="0.35">
      <c r="A149" s="203" t="s">
        <v>231</v>
      </c>
      <c r="B149" s="450">
        <v>500</v>
      </c>
      <c r="C149" s="450"/>
      <c r="D149" s="450"/>
      <c r="E149" s="451"/>
    </row>
    <row r="150" spans="1:5" ht="29" x14ac:dyDescent="0.35">
      <c r="A150" s="204" t="s">
        <v>232</v>
      </c>
      <c r="B150" s="452">
        <v>1287.0999999999999</v>
      </c>
      <c r="C150" s="452">
        <v>1287.0999999999999</v>
      </c>
      <c r="D150" s="452">
        <v>695.03</v>
      </c>
      <c r="E150" s="453">
        <v>53.999689223836533</v>
      </c>
    </row>
    <row r="151" spans="1:5" x14ac:dyDescent="0.35">
      <c r="A151" s="204" t="s">
        <v>233</v>
      </c>
      <c r="B151" s="452">
        <v>330</v>
      </c>
      <c r="C151" s="452">
        <v>330</v>
      </c>
      <c r="D151" s="452">
        <v>150</v>
      </c>
      <c r="E151" s="453">
        <v>45.454545454545453</v>
      </c>
    </row>
    <row r="152" spans="1:5" x14ac:dyDescent="0.35">
      <c r="A152" s="204" t="s">
        <v>234</v>
      </c>
      <c r="B152" s="452">
        <v>100</v>
      </c>
      <c r="C152" s="452">
        <v>100</v>
      </c>
      <c r="D152" s="452">
        <v>68.5</v>
      </c>
      <c r="E152" s="453">
        <v>68.5</v>
      </c>
    </row>
    <row r="153" spans="1:5" x14ac:dyDescent="0.35">
      <c r="A153" s="204" t="s">
        <v>235</v>
      </c>
      <c r="B153" s="452">
        <v>357</v>
      </c>
      <c r="C153" s="452">
        <v>357</v>
      </c>
      <c r="D153" s="452"/>
      <c r="E153" s="453">
        <v>0</v>
      </c>
    </row>
    <row r="154" spans="1:5" x14ac:dyDescent="0.35">
      <c r="A154" s="204" t="s">
        <v>236</v>
      </c>
      <c r="B154" s="452">
        <v>500</v>
      </c>
      <c r="C154" s="452">
        <v>500</v>
      </c>
      <c r="D154" s="452">
        <v>250</v>
      </c>
      <c r="E154" s="453">
        <v>50</v>
      </c>
    </row>
    <row r="155" spans="1:5" x14ac:dyDescent="0.35">
      <c r="A155" s="204" t="s">
        <v>237</v>
      </c>
      <c r="B155" s="452">
        <v>400</v>
      </c>
      <c r="C155" s="452">
        <v>260</v>
      </c>
      <c r="D155" s="452">
        <v>104</v>
      </c>
      <c r="E155" s="453">
        <v>40</v>
      </c>
    </row>
    <row r="156" spans="1:5" x14ac:dyDescent="0.35">
      <c r="A156" s="205" t="s">
        <v>238</v>
      </c>
      <c r="B156" s="454">
        <v>600</v>
      </c>
      <c r="C156" s="454">
        <v>600</v>
      </c>
      <c r="D156" s="454">
        <v>240</v>
      </c>
      <c r="E156" s="455">
        <v>40</v>
      </c>
    </row>
    <row r="157" spans="1:5" x14ac:dyDescent="0.35">
      <c r="A157" s="185" t="s">
        <v>239</v>
      </c>
      <c r="B157" s="448">
        <v>270</v>
      </c>
      <c r="C157" s="448"/>
      <c r="D157" s="448"/>
      <c r="E157" s="449">
        <v>0</v>
      </c>
    </row>
    <row r="158" spans="1:5" ht="29" x14ac:dyDescent="0.35">
      <c r="A158" s="206" t="s">
        <v>240</v>
      </c>
      <c r="B158" s="456">
        <v>270</v>
      </c>
      <c r="C158" s="456">
        <v>270</v>
      </c>
      <c r="D158" s="456"/>
      <c r="E158" s="457"/>
    </row>
    <row r="159" spans="1:5" x14ac:dyDescent="0.35">
      <c r="A159" s="191" t="s">
        <v>13</v>
      </c>
      <c r="B159" s="446">
        <v>4563.6099999999997</v>
      </c>
      <c r="C159" s="446">
        <v>4563.6099999999997</v>
      </c>
      <c r="D159" s="446">
        <v>1460</v>
      </c>
      <c r="E159" s="447">
        <v>31.992216688104374</v>
      </c>
    </row>
    <row r="160" spans="1:5" x14ac:dyDescent="0.35">
      <c r="A160" s="185" t="s">
        <v>39</v>
      </c>
      <c r="B160" s="448">
        <v>4563.6099999999997</v>
      </c>
      <c r="C160" s="448">
        <v>4563.6099999999997</v>
      </c>
      <c r="D160" s="448">
        <v>1460</v>
      </c>
      <c r="E160" s="449">
        <v>31.992216688104374</v>
      </c>
    </row>
    <row r="161" spans="1:5" ht="29" x14ac:dyDescent="0.35">
      <c r="A161" s="215" t="s">
        <v>229</v>
      </c>
      <c r="B161" s="458">
        <v>4563.6099999999997</v>
      </c>
      <c r="C161" s="458">
        <v>4563.6099999999997</v>
      </c>
      <c r="D161" s="458">
        <v>1460</v>
      </c>
      <c r="E161" s="459">
        <v>31.992216688104374</v>
      </c>
    </row>
    <row r="162" spans="1:5" x14ac:dyDescent="0.35">
      <c r="A162" s="110" t="s">
        <v>14</v>
      </c>
      <c r="B162" s="446">
        <v>39246.422050955407</v>
      </c>
      <c r="C162" s="446">
        <v>38576.422050955407</v>
      </c>
      <c r="D162" s="446">
        <v>14288.03</v>
      </c>
      <c r="E162" s="447">
        <v>37.038245747951983</v>
      </c>
    </row>
    <row r="163" spans="1:5" ht="39.65" customHeight="1" x14ac:dyDescent="0.35">
      <c r="A163" s="778" t="s">
        <v>67</v>
      </c>
      <c r="B163" s="778"/>
      <c r="C163" s="778"/>
      <c r="D163" s="778"/>
      <c r="E163" s="778"/>
    </row>
    <row r="164" spans="1:5" x14ac:dyDescent="0.35">
      <c r="A164" s="767" t="s">
        <v>68</v>
      </c>
      <c r="B164" s="767"/>
      <c r="C164" s="767"/>
      <c r="D164" s="767"/>
      <c r="E164" s="767"/>
    </row>
  </sheetData>
  <mergeCells count="17">
    <mergeCell ref="A121:D121"/>
    <mergeCell ref="A64:A65"/>
    <mergeCell ref="A87:D87"/>
    <mergeCell ref="A88:D88"/>
    <mergeCell ref="A90:D90"/>
    <mergeCell ref="A91:A92"/>
    <mergeCell ref="A163:E163"/>
    <mergeCell ref="A164:E164"/>
    <mergeCell ref="A122:D122"/>
    <mergeCell ref="A124:E124"/>
    <mergeCell ref="A125:A126"/>
    <mergeCell ref="A39:C39"/>
    <mergeCell ref="A42:D42"/>
    <mergeCell ref="A43:A44"/>
    <mergeCell ref="A63:D63"/>
    <mergeCell ref="A61:D61"/>
    <mergeCell ref="A60:D60"/>
  </mergeCells>
  <printOptions verticalCentered="1"/>
  <pageMargins left="0.70866141732283472" right="0.70866141732283472" top="0.74803149606299213" bottom="0.74803149606299213" header="0.31496062992125984" footer="0.31496062992125984"/>
  <pageSetup paperSize="9" scale="64" fitToHeight="3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2" manualBreakCount="2">
    <brk id="61" max="4" man="1"/>
    <brk id="122" max="4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12BB-DC32-4F12-9189-AFE486F2ADF9}">
  <sheetPr codeName="Sheet17">
    <pageSetUpPr fitToPage="1"/>
  </sheetPr>
  <dimension ref="A1:E88"/>
  <sheetViews>
    <sheetView zoomScale="95" zoomScaleNormal="95" workbookViewId="0">
      <selection activeCell="K5" sqref="K5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3" x14ac:dyDescent="0.35">
      <c r="A1" s="7" t="s">
        <v>248</v>
      </c>
      <c r="B1" s="7"/>
      <c r="C1" s="7"/>
    </row>
    <row r="2" spans="1:3" ht="29" x14ac:dyDescent="0.35">
      <c r="A2" s="13" t="s">
        <v>4</v>
      </c>
      <c r="B2" s="3" t="s">
        <v>5</v>
      </c>
      <c r="C2" s="3" t="s">
        <v>6</v>
      </c>
    </row>
    <row r="3" spans="1:3" x14ac:dyDescent="0.35">
      <c r="A3" s="56" t="s">
        <v>7</v>
      </c>
      <c r="B3" s="230">
        <v>3680</v>
      </c>
      <c r="C3" s="230">
        <v>360</v>
      </c>
    </row>
    <row r="4" spans="1:3" x14ac:dyDescent="0.35">
      <c r="A4" s="57" t="s">
        <v>213</v>
      </c>
      <c r="B4" s="231">
        <v>2800</v>
      </c>
      <c r="C4" s="231"/>
    </row>
    <row r="5" spans="1:3" ht="29" x14ac:dyDescent="0.35">
      <c r="A5" s="158" t="s">
        <v>243</v>
      </c>
      <c r="B5" s="232">
        <v>800</v>
      </c>
      <c r="C5" s="233"/>
    </row>
    <row r="6" spans="1:3" x14ac:dyDescent="0.35">
      <c r="A6" s="159" t="s">
        <v>244</v>
      </c>
      <c r="B6" s="257">
        <v>1500</v>
      </c>
      <c r="C6" s="369"/>
    </row>
    <row r="7" spans="1:3" ht="29" x14ac:dyDescent="0.35">
      <c r="A7" s="161" t="s">
        <v>245</v>
      </c>
      <c r="B7" s="370">
        <v>500</v>
      </c>
      <c r="C7" s="234"/>
    </row>
    <row r="8" spans="1:3" x14ac:dyDescent="0.35">
      <c r="A8" s="216" t="s">
        <v>209</v>
      </c>
      <c r="B8" s="231">
        <v>880</v>
      </c>
      <c r="C8" s="231">
        <v>360</v>
      </c>
    </row>
    <row r="9" spans="1:3" ht="29" x14ac:dyDescent="0.35">
      <c r="A9" s="157" t="s">
        <v>246</v>
      </c>
      <c r="B9" s="371">
        <v>880</v>
      </c>
      <c r="C9" s="372">
        <v>360</v>
      </c>
    </row>
    <row r="10" spans="1:3" x14ac:dyDescent="0.35">
      <c r="A10" s="217" t="s">
        <v>13</v>
      </c>
      <c r="B10" s="230">
        <v>1203</v>
      </c>
      <c r="C10" s="230"/>
    </row>
    <row r="11" spans="1:3" x14ac:dyDescent="0.35">
      <c r="A11" s="216" t="s">
        <v>213</v>
      </c>
      <c r="B11" s="373">
        <v>1203</v>
      </c>
      <c r="C11" s="373"/>
    </row>
    <row r="12" spans="1:3" ht="29" x14ac:dyDescent="0.35">
      <c r="A12" s="157" t="s">
        <v>247</v>
      </c>
      <c r="B12" s="373">
        <v>1203</v>
      </c>
      <c r="C12" s="373"/>
    </row>
    <row r="13" spans="1:3" x14ac:dyDescent="0.35">
      <c r="A13" s="56" t="s">
        <v>14</v>
      </c>
      <c r="B13" s="230">
        <v>4883</v>
      </c>
      <c r="C13" s="230">
        <v>360</v>
      </c>
    </row>
    <row r="14" spans="1:3" s="123" customFormat="1" ht="25.25" customHeight="1" x14ac:dyDescent="0.3">
      <c r="A14" s="788" t="s">
        <v>15</v>
      </c>
      <c r="B14" s="788"/>
      <c r="C14" s="788"/>
    </row>
    <row r="15" spans="1:3" s="123" customFormat="1" ht="12" x14ac:dyDescent="0.3">
      <c r="A15" s="1" t="s">
        <v>2</v>
      </c>
    </row>
    <row r="17" spans="1:5" ht="28.25" customHeight="1" x14ac:dyDescent="0.35">
      <c r="A17" s="790" t="s">
        <v>190</v>
      </c>
      <c r="B17" s="790"/>
      <c r="C17" s="790"/>
      <c r="D17" s="790"/>
    </row>
    <row r="18" spans="1:5" ht="29" x14ac:dyDescent="0.35">
      <c r="A18" s="782" t="s">
        <v>16</v>
      </c>
      <c r="B18" s="14" t="s">
        <v>5</v>
      </c>
      <c r="C18" s="14" t="s">
        <v>43</v>
      </c>
      <c r="D18" s="14" t="s">
        <v>18</v>
      </c>
    </row>
    <row r="19" spans="1:5" x14ac:dyDescent="0.35">
      <c r="A19" s="783"/>
      <c r="B19" s="15" t="s">
        <v>19</v>
      </c>
      <c r="C19" s="16" t="s">
        <v>20</v>
      </c>
      <c r="D19" s="16" t="s">
        <v>21</v>
      </c>
    </row>
    <row r="20" spans="1:5" x14ac:dyDescent="0.35">
      <c r="A20" s="17" t="s">
        <v>7</v>
      </c>
      <c r="B20" s="18">
        <v>3680</v>
      </c>
      <c r="C20" s="362"/>
      <c r="D20" s="363"/>
    </row>
    <row r="21" spans="1:5" x14ac:dyDescent="0.35">
      <c r="A21" s="21" t="s">
        <v>22</v>
      </c>
      <c r="B21" s="22">
        <v>3680</v>
      </c>
      <c r="C21" s="22">
        <v>1472</v>
      </c>
      <c r="D21" s="294">
        <v>40</v>
      </c>
      <c r="E21" s="102"/>
    </row>
    <row r="22" spans="1:5" x14ac:dyDescent="0.35">
      <c r="A22" s="151" t="s">
        <v>46</v>
      </c>
      <c r="B22" s="24">
        <v>3680</v>
      </c>
      <c r="C22" s="24">
        <v>1472</v>
      </c>
      <c r="D22" s="296">
        <v>40</v>
      </c>
    </row>
    <row r="23" spans="1:5" x14ac:dyDescent="0.35">
      <c r="A23" s="153" t="s">
        <v>47</v>
      </c>
      <c r="B23" s="32">
        <v>0</v>
      </c>
      <c r="C23" s="32">
        <v>0</v>
      </c>
      <c r="D23" s="297">
        <v>0</v>
      </c>
    </row>
    <row r="24" spans="1:5" x14ac:dyDescent="0.35">
      <c r="A24" s="364" t="s">
        <v>66</v>
      </c>
      <c r="B24" s="28"/>
      <c r="C24" s="365"/>
      <c r="D24" s="366">
        <v>0</v>
      </c>
    </row>
    <row r="25" spans="1:5" x14ac:dyDescent="0.35">
      <c r="A25" s="17" t="s">
        <v>13</v>
      </c>
      <c r="B25" s="18">
        <v>1203</v>
      </c>
      <c r="C25" s="362"/>
      <c r="D25" s="363">
        <v>0</v>
      </c>
    </row>
    <row r="26" spans="1:5" x14ac:dyDescent="0.35">
      <c r="A26" s="21" t="s">
        <v>22</v>
      </c>
      <c r="B26" s="22">
        <v>1203</v>
      </c>
      <c r="C26" s="22">
        <v>481</v>
      </c>
      <c r="D26" s="294">
        <v>39.983374896093096</v>
      </c>
    </row>
    <row r="27" spans="1:5" x14ac:dyDescent="0.35">
      <c r="A27" s="151" t="s">
        <v>46</v>
      </c>
      <c r="B27" s="24">
        <v>1203</v>
      </c>
      <c r="C27" s="24">
        <v>481</v>
      </c>
      <c r="D27" s="296">
        <v>39.983374896093096</v>
      </c>
    </row>
    <row r="28" spans="1:5" x14ac:dyDescent="0.35">
      <c r="A28" s="153" t="s">
        <v>47</v>
      </c>
      <c r="B28" s="32">
        <v>0</v>
      </c>
      <c r="C28" s="32"/>
      <c r="D28" s="297">
        <v>0</v>
      </c>
    </row>
    <row r="29" spans="1:5" x14ac:dyDescent="0.35">
      <c r="A29" s="364" t="s">
        <v>66</v>
      </c>
      <c r="B29" s="28"/>
      <c r="C29" s="365">
        <v>0</v>
      </c>
      <c r="D29" s="366">
        <v>0</v>
      </c>
    </row>
    <row r="30" spans="1:5" x14ac:dyDescent="0.35">
      <c r="A30" s="17" t="s">
        <v>14</v>
      </c>
      <c r="B30" s="18">
        <v>4883</v>
      </c>
      <c r="C30" s="362"/>
      <c r="D30" s="363">
        <v>0</v>
      </c>
    </row>
    <row r="31" spans="1:5" x14ac:dyDescent="0.35">
      <c r="A31" s="21" t="s">
        <v>22</v>
      </c>
      <c r="B31" s="22">
        <v>4883</v>
      </c>
      <c r="C31" s="22">
        <v>1953</v>
      </c>
      <c r="D31" s="294">
        <v>40</v>
      </c>
    </row>
    <row r="32" spans="1:5" x14ac:dyDescent="0.35">
      <c r="A32" s="151" t="s">
        <v>46</v>
      </c>
      <c r="B32" s="24">
        <v>4883</v>
      </c>
      <c r="C32" s="24">
        <v>1953</v>
      </c>
      <c r="D32" s="296">
        <v>40</v>
      </c>
    </row>
    <row r="33" spans="1:5" x14ac:dyDescent="0.35">
      <c r="A33" s="153" t="s">
        <v>47</v>
      </c>
      <c r="B33" s="32">
        <v>0</v>
      </c>
      <c r="C33" s="32">
        <v>0</v>
      </c>
      <c r="D33" s="297">
        <v>0</v>
      </c>
    </row>
    <row r="34" spans="1:5" x14ac:dyDescent="0.35">
      <c r="A34" s="364" t="s">
        <v>66</v>
      </c>
      <c r="B34" s="367">
        <v>0</v>
      </c>
      <c r="C34" s="368"/>
      <c r="D34" s="366">
        <v>0</v>
      </c>
    </row>
    <row r="35" spans="1:5" s="123" customFormat="1" ht="39.65" customHeight="1" x14ac:dyDescent="0.3">
      <c r="A35" s="788" t="s">
        <v>23</v>
      </c>
      <c r="B35" s="788"/>
      <c r="C35" s="788"/>
      <c r="D35" s="788"/>
    </row>
    <row r="36" spans="1:5" s="123" customFormat="1" ht="12" x14ac:dyDescent="0.3">
      <c r="A36" s="789" t="s">
        <v>24</v>
      </c>
      <c r="B36" s="789"/>
      <c r="C36" s="789"/>
      <c r="D36" s="789"/>
    </row>
    <row r="37" spans="1:5" x14ac:dyDescent="0.35">
      <c r="A37" s="117"/>
      <c r="B37" s="117"/>
      <c r="C37" s="117"/>
      <c r="D37" s="117"/>
    </row>
    <row r="38" spans="1:5" ht="30.65" customHeight="1" x14ac:dyDescent="0.35">
      <c r="A38" s="781" t="s">
        <v>191</v>
      </c>
      <c r="B38" s="781"/>
      <c r="C38" s="781"/>
      <c r="D38" s="781"/>
    </row>
    <row r="39" spans="1:5" ht="29" x14ac:dyDescent="0.35">
      <c r="A39" s="784" t="s">
        <v>25</v>
      </c>
      <c r="B39" s="34" t="s">
        <v>5</v>
      </c>
      <c r="C39" s="35" t="s">
        <v>17</v>
      </c>
      <c r="D39" s="35" t="s">
        <v>18</v>
      </c>
    </row>
    <row r="40" spans="1:5" x14ac:dyDescent="0.35">
      <c r="A40" s="785"/>
      <c r="B40" s="36" t="s">
        <v>19</v>
      </c>
      <c r="C40" s="36" t="s">
        <v>20</v>
      </c>
      <c r="D40" s="36" t="s">
        <v>21</v>
      </c>
    </row>
    <row r="41" spans="1:5" x14ac:dyDescent="0.35">
      <c r="A41" s="65" t="s">
        <v>26</v>
      </c>
      <c r="B41" s="235">
        <v>2583</v>
      </c>
      <c r="C41" s="235">
        <v>1033</v>
      </c>
      <c r="D41" s="324">
        <v>40</v>
      </c>
      <c r="E41" s="118"/>
    </row>
    <row r="42" spans="1:5" x14ac:dyDescent="0.35">
      <c r="A42" s="58" t="s">
        <v>27</v>
      </c>
      <c r="B42" s="235">
        <v>1380</v>
      </c>
      <c r="C42" s="235">
        <v>552</v>
      </c>
      <c r="D42" s="324">
        <v>40</v>
      </c>
      <c r="E42" s="118"/>
    </row>
    <row r="43" spans="1:5" x14ac:dyDescent="0.35">
      <c r="A43" s="6" t="s">
        <v>213</v>
      </c>
      <c r="B43" s="259">
        <v>500</v>
      </c>
      <c r="C43" s="259">
        <v>200</v>
      </c>
      <c r="D43" s="342">
        <v>40</v>
      </c>
      <c r="E43" s="118"/>
    </row>
    <row r="44" spans="1:5" ht="29" x14ac:dyDescent="0.35">
      <c r="A44" s="221" t="s">
        <v>245</v>
      </c>
      <c r="B44" s="460">
        <v>500</v>
      </c>
      <c r="C44" s="460">
        <v>200</v>
      </c>
      <c r="D44" s="461">
        <v>40</v>
      </c>
      <c r="E44" s="118"/>
    </row>
    <row r="45" spans="1:5" x14ac:dyDescent="0.35">
      <c r="A45" s="6" t="s">
        <v>209</v>
      </c>
      <c r="B45" s="259">
        <v>880</v>
      </c>
      <c r="C45" s="259">
        <v>352</v>
      </c>
      <c r="D45" s="342">
        <v>40</v>
      </c>
      <c r="E45" s="118"/>
    </row>
    <row r="46" spans="1:5" ht="29" x14ac:dyDescent="0.35">
      <c r="A46" s="221" t="s">
        <v>246</v>
      </c>
      <c r="B46" s="460">
        <v>880</v>
      </c>
      <c r="C46" s="460">
        <v>352</v>
      </c>
      <c r="D46" s="461">
        <v>40</v>
      </c>
      <c r="E46" s="118"/>
    </row>
    <row r="47" spans="1:5" x14ac:dyDescent="0.35">
      <c r="A47" s="58" t="s">
        <v>28</v>
      </c>
      <c r="B47" s="235">
        <v>1203</v>
      </c>
      <c r="C47" s="235">
        <v>481</v>
      </c>
      <c r="D47" s="324">
        <v>39.983374896093096</v>
      </c>
      <c r="E47" s="118"/>
    </row>
    <row r="48" spans="1:5" x14ac:dyDescent="0.35">
      <c r="A48" s="6" t="s">
        <v>213</v>
      </c>
      <c r="B48" s="462">
        <v>1203</v>
      </c>
      <c r="C48" s="462">
        <v>481</v>
      </c>
      <c r="D48" s="463">
        <v>39.983374896093096</v>
      </c>
      <c r="E48" s="118"/>
    </row>
    <row r="49" spans="1:5" ht="29" x14ac:dyDescent="0.35">
      <c r="A49" s="222" t="s">
        <v>247</v>
      </c>
      <c r="B49" s="460">
        <v>1203</v>
      </c>
      <c r="C49" s="460">
        <v>481</v>
      </c>
      <c r="D49" s="461">
        <v>39.983374896093096</v>
      </c>
      <c r="E49" s="118"/>
    </row>
    <row r="50" spans="1:5" x14ac:dyDescent="0.35">
      <c r="A50" s="59" t="s">
        <v>29</v>
      </c>
      <c r="B50" s="235"/>
      <c r="C50" s="235"/>
      <c r="D50" s="324">
        <v>0</v>
      </c>
      <c r="E50" s="118"/>
    </row>
    <row r="51" spans="1:5" x14ac:dyDescent="0.35">
      <c r="A51" s="58" t="s">
        <v>30</v>
      </c>
      <c r="B51" s="235"/>
      <c r="C51" s="235"/>
      <c r="D51" s="324">
        <v>0</v>
      </c>
      <c r="E51" s="118"/>
    </row>
    <row r="52" spans="1:5" x14ac:dyDescent="0.35">
      <c r="A52" s="58" t="s">
        <v>31</v>
      </c>
      <c r="B52" s="235"/>
      <c r="C52" s="235"/>
      <c r="D52" s="324">
        <v>0</v>
      </c>
      <c r="E52" s="118"/>
    </row>
    <row r="53" spans="1:5" x14ac:dyDescent="0.35">
      <c r="A53" s="60" t="s">
        <v>14</v>
      </c>
      <c r="B53" s="230">
        <v>2583</v>
      </c>
      <c r="C53" s="230">
        <v>1033</v>
      </c>
      <c r="D53" s="464">
        <v>40</v>
      </c>
      <c r="E53" s="118"/>
    </row>
    <row r="54" spans="1:5" s="123" customFormat="1" ht="57.65" customHeight="1" x14ac:dyDescent="0.3">
      <c r="A54" s="778" t="s">
        <v>134</v>
      </c>
      <c r="B54" s="778"/>
      <c r="C54" s="778"/>
      <c r="D54" s="778"/>
    </row>
    <row r="55" spans="1:5" s="123" customFormat="1" ht="12" x14ac:dyDescent="0.3">
      <c r="A55" s="767" t="s">
        <v>70</v>
      </c>
      <c r="B55" s="767"/>
      <c r="C55" s="767"/>
      <c r="D55" s="767"/>
    </row>
    <row r="57" spans="1:5" ht="29.4" customHeight="1" x14ac:dyDescent="0.35">
      <c r="A57" s="781" t="s">
        <v>192</v>
      </c>
      <c r="B57" s="781"/>
      <c r="C57" s="781"/>
      <c r="D57" s="781"/>
    </row>
    <row r="58" spans="1:5" ht="29" x14ac:dyDescent="0.35">
      <c r="A58" s="786" t="s">
        <v>25</v>
      </c>
      <c r="B58" s="34" t="s">
        <v>5</v>
      </c>
      <c r="C58" s="35" t="s">
        <v>17</v>
      </c>
      <c r="D58" s="35" t="s">
        <v>18</v>
      </c>
    </row>
    <row r="59" spans="1:5" x14ac:dyDescent="0.35">
      <c r="A59" s="787"/>
      <c r="B59" s="36" t="s">
        <v>19</v>
      </c>
      <c r="C59" s="36" t="s">
        <v>20</v>
      </c>
      <c r="D59" s="36" t="s">
        <v>21</v>
      </c>
    </row>
    <row r="60" spans="1:5" x14ac:dyDescent="0.35">
      <c r="A60" s="60" t="s">
        <v>26</v>
      </c>
      <c r="B60" s="442">
        <v>2300</v>
      </c>
      <c r="C60" s="442">
        <v>920</v>
      </c>
      <c r="D60" s="443">
        <v>40</v>
      </c>
    </row>
    <row r="61" spans="1:5" x14ac:dyDescent="0.35">
      <c r="A61" s="63" t="s">
        <v>27</v>
      </c>
      <c r="B61" s="442">
        <v>2300</v>
      </c>
      <c r="C61" s="442">
        <v>920</v>
      </c>
      <c r="D61" s="443">
        <v>40</v>
      </c>
    </row>
    <row r="62" spans="1:5" x14ac:dyDescent="0.35">
      <c r="A62" s="6" t="s">
        <v>213</v>
      </c>
      <c r="B62" s="465">
        <v>2300</v>
      </c>
      <c r="C62" s="465">
        <v>920</v>
      </c>
      <c r="D62" s="466">
        <v>40</v>
      </c>
    </row>
    <row r="63" spans="1:5" ht="29" x14ac:dyDescent="0.35">
      <c r="A63" s="219" t="s">
        <v>243</v>
      </c>
      <c r="B63" s="467">
        <v>800</v>
      </c>
      <c r="C63" s="467">
        <v>320</v>
      </c>
      <c r="D63" s="468">
        <v>40</v>
      </c>
    </row>
    <row r="64" spans="1:5" x14ac:dyDescent="0.35">
      <c r="A64" s="220" t="s">
        <v>244</v>
      </c>
      <c r="B64" s="469">
        <v>1500</v>
      </c>
      <c r="C64" s="469">
        <v>600</v>
      </c>
      <c r="D64" s="470">
        <v>40</v>
      </c>
    </row>
    <row r="65" spans="1:5" x14ac:dyDescent="0.35">
      <c r="A65" s="63" t="s">
        <v>28</v>
      </c>
      <c r="B65" s="255"/>
      <c r="C65" s="255"/>
      <c r="D65" s="323">
        <v>0</v>
      </c>
    </row>
    <row r="66" spans="1:5" x14ac:dyDescent="0.35">
      <c r="A66" s="59" t="s">
        <v>29</v>
      </c>
      <c r="B66" s="255"/>
      <c r="C66" s="255"/>
      <c r="D66" s="323">
        <v>0</v>
      </c>
    </row>
    <row r="67" spans="1:5" x14ac:dyDescent="0.35">
      <c r="A67" s="63" t="s">
        <v>30</v>
      </c>
      <c r="B67" s="255"/>
      <c r="C67" s="255"/>
      <c r="D67" s="323">
        <v>0</v>
      </c>
    </row>
    <row r="68" spans="1:5" x14ac:dyDescent="0.35">
      <c r="A68" s="63" t="s">
        <v>31</v>
      </c>
      <c r="B68" s="255"/>
      <c r="C68" s="255"/>
      <c r="D68" s="323">
        <v>0</v>
      </c>
    </row>
    <row r="69" spans="1:5" x14ac:dyDescent="0.35">
      <c r="A69" s="60" t="s">
        <v>14</v>
      </c>
      <c r="B69" s="442">
        <v>2300</v>
      </c>
      <c r="C69" s="442">
        <v>920</v>
      </c>
      <c r="D69" s="443">
        <v>40</v>
      </c>
    </row>
    <row r="70" spans="1:5" s="123" customFormat="1" ht="60" customHeight="1" x14ac:dyDescent="0.3">
      <c r="A70" s="778" t="s">
        <v>69</v>
      </c>
      <c r="B70" s="778"/>
      <c r="C70" s="778"/>
      <c r="D70" s="778"/>
    </row>
    <row r="71" spans="1:5" s="123" customFormat="1" ht="12" x14ac:dyDescent="0.3">
      <c r="A71" s="767" t="s">
        <v>70</v>
      </c>
      <c r="B71" s="767"/>
      <c r="C71" s="767"/>
      <c r="D71" s="767"/>
    </row>
    <row r="72" spans="1:5" x14ac:dyDescent="0.35">
      <c r="A72" s="122"/>
    </row>
    <row r="73" spans="1:5" ht="33" customHeight="1" x14ac:dyDescent="0.35">
      <c r="A73" s="779" t="s">
        <v>249</v>
      </c>
      <c r="B73" s="779"/>
      <c r="C73" s="779"/>
      <c r="D73" s="779"/>
      <c r="E73" s="779"/>
    </row>
    <row r="74" spans="1:5" ht="43.5" x14ac:dyDescent="0.35">
      <c r="A74" s="780" t="s">
        <v>4</v>
      </c>
      <c r="B74" s="3" t="s">
        <v>5</v>
      </c>
      <c r="C74" s="3" t="s">
        <v>33</v>
      </c>
      <c r="D74" s="48" t="s">
        <v>43</v>
      </c>
      <c r="E74" s="48" t="s">
        <v>18</v>
      </c>
    </row>
    <row r="75" spans="1:5" x14ac:dyDescent="0.35">
      <c r="A75" s="780"/>
      <c r="B75" s="49" t="s">
        <v>19</v>
      </c>
      <c r="C75" s="50" t="s">
        <v>20</v>
      </c>
      <c r="D75" s="50" t="s">
        <v>34</v>
      </c>
      <c r="E75" s="50" t="s">
        <v>35</v>
      </c>
    </row>
    <row r="76" spans="1:5" x14ac:dyDescent="0.35">
      <c r="A76" s="56" t="s">
        <v>7</v>
      </c>
      <c r="B76" s="230">
        <v>3680</v>
      </c>
      <c r="C76" s="230">
        <v>3680</v>
      </c>
      <c r="D76" s="230">
        <v>1472</v>
      </c>
      <c r="E76" s="464">
        <v>40</v>
      </c>
    </row>
    <row r="77" spans="1:5" x14ac:dyDescent="0.35">
      <c r="A77" s="57" t="s">
        <v>213</v>
      </c>
      <c r="B77" s="471">
        <v>2800</v>
      </c>
      <c r="C77" s="471">
        <v>2800</v>
      </c>
      <c r="D77" s="471">
        <v>1120</v>
      </c>
      <c r="E77" s="472">
        <v>40</v>
      </c>
    </row>
    <row r="78" spans="1:5" ht="29" x14ac:dyDescent="0.35">
      <c r="A78" s="181" t="s">
        <v>243</v>
      </c>
      <c r="B78" s="473">
        <v>800</v>
      </c>
      <c r="C78" s="473">
        <v>800</v>
      </c>
      <c r="D78" s="473">
        <v>320</v>
      </c>
      <c r="E78" s="474">
        <v>40</v>
      </c>
    </row>
    <row r="79" spans="1:5" x14ac:dyDescent="0.35">
      <c r="A79" s="181" t="s">
        <v>244</v>
      </c>
      <c r="B79" s="473">
        <v>1500</v>
      </c>
      <c r="C79" s="473">
        <v>1500</v>
      </c>
      <c r="D79" s="473">
        <v>600</v>
      </c>
      <c r="E79" s="474">
        <v>40</v>
      </c>
    </row>
    <row r="80" spans="1:5" ht="29" x14ac:dyDescent="0.35">
      <c r="A80" s="181" t="s">
        <v>245</v>
      </c>
      <c r="B80" s="473">
        <v>500</v>
      </c>
      <c r="C80" s="475">
        <v>500</v>
      </c>
      <c r="D80" s="476">
        <v>200</v>
      </c>
      <c r="E80" s="477">
        <v>40</v>
      </c>
    </row>
    <row r="81" spans="1:5" x14ac:dyDescent="0.35">
      <c r="A81" s="57" t="s">
        <v>209</v>
      </c>
      <c r="B81" s="471">
        <v>880</v>
      </c>
      <c r="C81" s="471">
        <v>880</v>
      </c>
      <c r="D81" s="471">
        <v>352</v>
      </c>
      <c r="E81" s="472">
        <v>40</v>
      </c>
    </row>
    <row r="82" spans="1:5" ht="29" x14ac:dyDescent="0.35">
      <c r="A82" s="181" t="s">
        <v>246</v>
      </c>
      <c r="B82" s="473">
        <v>880</v>
      </c>
      <c r="C82" s="473">
        <v>880</v>
      </c>
      <c r="D82" s="473">
        <v>352</v>
      </c>
      <c r="E82" s="474">
        <v>40</v>
      </c>
    </row>
    <row r="83" spans="1:5" x14ac:dyDescent="0.35">
      <c r="A83" s="56" t="s">
        <v>13</v>
      </c>
      <c r="B83" s="230">
        <v>1203</v>
      </c>
      <c r="C83" s="230">
        <v>1203</v>
      </c>
      <c r="D83" s="230">
        <v>481</v>
      </c>
      <c r="E83" s="464">
        <v>39.983374896093096</v>
      </c>
    </row>
    <row r="84" spans="1:5" x14ac:dyDescent="0.35">
      <c r="A84" s="57" t="s">
        <v>213</v>
      </c>
      <c r="B84" s="460">
        <v>1203</v>
      </c>
      <c r="C84" s="460">
        <v>1203</v>
      </c>
      <c r="D84" s="460">
        <v>481</v>
      </c>
      <c r="E84" s="461">
        <v>39.983374896093096</v>
      </c>
    </row>
    <row r="85" spans="1:5" ht="29" x14ac:dyDescent="0.35">
      <c r="A85" s="181" t="s">
        <v>247</v>
      </c>
      <c r="B85" s="460">
        <v>1203</v>
      </c>
      <c r="C85" s="473">
        <v>1203</v>
      </c>
      <c r="D85" s="460">
        <v>481</v>
      </c>
      <c r="E85" s="461">
        <v>39.983374896093096</v>
      </c>
    </row>
    <row r="86" spans="1:5" x14ac:dyDescent="0.35">
      <c r="A86" s="56" t="s">
        <v>14</v>
      </c>
      <c r="B86" s="230">
        <v>4883</v>
      </c>
      <c r="C86" s="230">
        <v>4883</v>
      </c>
      <c r="D86" s="230">
        <v>1953</v>
      </c>
      <c r="E86" s="464">
        <v>39.995904157280357</v>
      </c>
    </row>
    <row r="87" spans="1:5" s="123" customFormat="1" ht="38.4" customHeight="1" x14ac:dyDescent="0.3">
      <c r="A87" s="778" t="s">
        <v>67</v>
      </c>
      <c r="B87" s="778"/>
      <c r="C87" s="778"/>
      <c r="D87" s="778"/>
      <c r="E87" s="778"/>
    </row>
    <row r="88" spans="1:5" s="123" customFormat="1" ht="12" x14ac:dyDescent="0.3">
      <c r="A88" s="767" t="s">
        <v>68</v>
      </c>
      <c r="B88" s="767"/>
      <c r="C88" s="767"/>
      <c r="D88" s="767"/>
      <c r="E88" s="767"/>
    </row>
  </sheetData>
  <mergeCells count="17">
    <mergeCell ref="A71:D71"/>
    <mergeCell ref="A73:E73"/>
    <mergeCell ref="A74:A75"/>
    <mergeCell ref="A87:E87"/>
    <mergeCell ref="A88:E88"/>
    <mergeCell ref="A70:D70"/>
    <mergeCell ref="A14:C14"/>
    <mergeCell ref="A17:D17"/>
    <mergeCell ref="A18:A19"/>
    <mergeCell ref="A35:D35"/>
    <mergeCell ref="A36:D36"/>
    <mergeCell ref="A38:D38"/>
    <mergeCell ref="A39:A40"/>
    <mergeCell ref="A54:D54"/>
    <mergeCell ref="A55:D55"/>
    <mergeCell ref="A57:D57"/>
    <mergeCell ref="A58:A59"/>
  </mergeCells>
  <printOptions verticalCentered="1"/>
  <pageMargins left="0.70866141732283472" right="0.70866141732283472" top="0.74803149606299213" bottom="0.74803149606299213" header="0.31496062992125984" footer="0.31496062992125984"/>
  <pageSetup paperSize="9" scale="42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55" max="4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1106-BE83-421E-B808-6B9F90E9B8E3}">
  <sheetPr codeName="Sheet25"/>
  <dimension ref="A1:E181"/>
  <sheetViews>
    <sheetView topLeftCell="A168" zoomScale="95" zoomScaleNormal="95" workbookViewId="0">
      <selection activeCell="J180" sqref="J180"/>
    </sheetView>
  </sheetViews>
  <sheetFormatPr defaultColWidth="8.90625" defaultRowHeight="14.5" x14ac:dyDescent="0.35"/>
  <cols>
    <col min="1" max="1" width="61.179687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3" x14ac:dyDescent="0.35">
      <c r="A1" s="7" t="s">
        <v>355</v>
      </c>
      <c r="B1" s="7"/>
      <c r="C1" s="7"/>
    </row>
    <row r="2" spans="1:3" ht="29" x14ac:dyDescent="0.35">
      <c r="A2" s="13" t="s">
        <v>4</v>
      </c>
      <c r="B2" s="3" t="s">
        <v>5</v>
      </c>
      <c r="C2" s="3" t="s">
        <v>6</v>
      </c>
    </row>
    <row r="3" spans="1:3" x14ac:dyDescent="0.35">
      <c r="A3" s="132" t="s">
        <v>7</v>
      </c>
      <c r="B3" s="433">
        <v>39701.732500810002</v>
      </c>
      <c r="C3" s="433">
        <v>15031.210000000001</v>
      </c>
    </row>
    <row r="4" spans="1:3" x14ac:dyDescent="0.35">
      <c r="A4" s="57" t="s">
        <v>178</v>
      </c>
      <c r="B4" s="249">
        <v>8245</v>
      </c>
      <c r="C4" s="249">
        <v>2250</v>
      </c>
    </row>
    <row r="5" spans="1:3" ht="14.5" customHeight="1" x14ac:dyDescent="0.35">
      <c r="A5" s="158" t="s">
        <v>330</v>
      </c>
      <c r="B5" s="478">
        <v>230</v>
      </c>
      <c r="C5" s="478"/>
    </row>
    <row r="6" spans="1:3" ht="14.5" customHeight="1" x14ac:dyDescent="0.35">
      <c r="A6" s="159" t="s">
        <v>331</v>
      </c>
      <c r="B6" s="479">
        <v>300</v>
      </c>
      <c r="C6" s="479"/>
    </row>
    <row r="7" spans="1:3" x14ac:dyDescent="0.35">
      <c r="A7" s="159" t="s">
        <v>332</v>
      </c>
      <c r="B7" s="479">
        <v>600</v>
      </c>
      <c r="C7" s="479">
        <v>200</v>
      </c>
    </row>
    <row r="8" spans="1:3" x14ac:dyDescent="0.35">
      <c r="A8" s="159" t="s">
        <v>333</v>
      </c>
      <c r="B8" s="479">
        <v>3600</v>
      </c>
      <c r="C8" s="479">
        <v>1400</v>
      </c>
    </row>
    <row r="9" spans="1:3" x14ac:dyDescent="0.35">
      <c r="A9" s="159" t="s">
        <v>208</v>
      </c>
      <c r="B9" s="479">
        <v>3215</v>
      </c>
      <c r="C9" s="479">
        <v>600</v>
      </c>
    </row>
    <row r="10" spans="1:3" x14ac:dyDescent="0.35">
      <c r="A10" s="161" t="s">
        <v>334</v>
      </c>
      <c r="B10" s="480">
        <v>300</v>
      </c>
      <c r="C10" s="480">
        <v>50</v>
      </c>
    </row>
    <row r="11" spans="1:3" x14ac:dyDescent="0.35">
      <c r="A11" s="216" t="s">
        <v>209</v>
      </c>
      <c r="B11" s="249">
        <v>2900</v>
      </c>
      <c r="C11" s="249">
        <v>1100</v>
      </c>
    </row>
    <row r="12" spans="1:3" ht="29" customHeight="1" x14ac:dyDescent="0.35">
      <c r="A12" s="158" t="s">
        <v>335</v>
      </c>
      <c r="B12" s="478">
        <v>2000</v>
      </c>
      <c r="C12" s="478">
        <v>1100</v>
      </c>
    </row>
    <row r="13" spans="1:3" ht="29" customHeight="1" x14ac:dyDescent="0.35">
      <c r="A13" s="161" t="s">
        <v>336</v>
      </c>
      <c r="B13" s="480">
        <v>900</v>
      </c>
      <c r="C13" s="480"/>
    </row>
    <row r="14" spans="1:3" x14ac:dyDescent="0.35">
      <c r="A14" s="216" t="s">
        <v>337</v>
      </c>
      <c r="B14" s="249">
        <v>24766.732500809998</v>
      </c>
      <c r="C14" s="249">
        <v>11204.210000000001</v>
      </c>
    </row>
    <row r="15" spans="1:3" x14ac:dyDescent="0.35">
      <c r="A15" s="158" t="s">
        <v>338</v>
      </c>
      <c r="B15" s="478">
        <v>4640</v>
      </c>
      <c r="C15" s="478">
        <v>2523.13</v>
      </c>
    </row>
    <row r="16" spans="1:3" x14ac:dyDescent="0.35">
      <c r="A16" s="159" t="s">
        <v>339</v>
      </c>
      <c r="B16" s="479">
        <v>8570.14</v>
      </c>
      <c r="C16" s="479">
        <v>6218.84</v>
      </c>
    </row>
    <row r="17" spans="1:3" x14ac:dyDescent="0.35">
      <c r="A17" s="159" t="s">
        <v>340</v>
      </c>
      <c r="B17" s="479">
        <v>1580.17</v>
      </c>
      <c r="C17" s="479">
        <v>20</v>
      </c>
    </row>
    <row r="18" spans="1:3" ht="29" x14ac:dyDescent="0.35">
      <c r="A18" s="159" t="s">
        <v>341</v>
      </c>
      <c r="B18" s="479">
        <v>2970</v>
      </c>
      <c r="C18" s="479">
        <v>270</v>
      </c>
    </row>
    <row r="19" spans="1:3" ht="29" x14ac:dyDescent="0.35">
      <c r="A19" s="159" t="s">
        <v>342</v>
      </c>
      <c r="B19" s="479">
        <v>2970.4225008099997</v>
      </c>
      <c r="C19" s="479">
        <v>2172.2399999999998</v>
      </c>
    </row>
    <row r="20" spans="1:3" x14ac:dyDescent="0.35">
      <c r="A20" s="159" t="s">
        <v>343</v>
      </c>
      <c r="B20" s="479">
        <v>936</v>
      </c>
      <c r="C20" s="479"/>
    </row>
    <row r="21" spans="1:3" ht="29" x14ac:dyDescent="0.35">
      <c r="A21" s="159" t="s">
        <v>344</v>
      </c>
      <c r="B21" s="479">
        <v>2400</v>
      </c>
      <c r="C21" s="479"/>
    </row>
    <row r="22" spans="1:3" x14ac:dyDescent="0.35">
      <c r="A22" s="161" t="s">
        <v>345</v>
      </c>
      <c r="B22" s="480">
        <v>700</v>
      </c>
      <c r="C22" s="480"/>
    </row>
    <row r="23" spans="1:3" x14ac:dyDescent="0.35">
      <c r="A23" s="216" t="s">
        <v>239</v>
      </c>
      <c r="B23" s="249">
        <v>360</v>
      </c>
      <c r="C23" s="249"/>
    </row>
    <row r="24" spans="1:3" x14ac:dyDescent="0.35">
      <c r="A24" s="158" t="s">
        <v>346</v>
      </c>
      <c r="B24" s="478">
        <v>250</v>
      </c>
      <c r="C24" s="478"/>
    </row>
    <row r="25" spans="1:3" x14ac:dyDescent="0.35">
      <c r="A25" s="161" t="s">
        <v>347</v>
      </c>
      <c r="B25" s="480">
        <v>110</v>
      </c>
      <c r="C25" s="480"/>
    </row>
    <row r="26" spans="1:3" x14ac:dyDescent="0.35">
      <c r="A26" s="216" t="s">
        <v>41</v>
      </c>
      <c r="B26" s="249">
        <v>2800</v>
      </c>
      <c r="C26" s="249">
        <v>477</v>
      </c>
    </row>
    <row r="27" spans="1:3" x14ac:dyDescent="0.35">
      <c r="A27" s="157" t="s">
        <v>348</v>
      </c>
      <c r="B27" s="481">
        <v>2800</v>
      </c>
      <c r="C27" s="481">
        <v>477</v>
      </c>
    </row>
    <row r="28" spans="1:3" x14ac:dyDescent="0.35">
      <c r="A28" s="216" t="s">
        <v>289</v>
      </c>
      <c r="B28" s="249">
        <v>630</v>
      </c>
      <c r="C28" s="249"/>
    </row>
    <row r="29" spans="1:3" x14ac:dyDescent="0.35">
      <c r="A29" s="157" t="s">
        <v>349</v>
      </c>
      <c r="B29" s="481">
        <v>630</v>
      </c>
      <c r="C29" s="481"/>
    </row>
    <row r="30" spans="1:3" x14ac:dyDescent="0.35">
      <c r="A30" s="378" t="s">
        <v>13</v>
      </c>
      <c r="B30" s="433">
        <v>9760</v>
      </c>
      <c r="C30" s="433"/>
    </row>
    <row r="31" spans="1:3" x14ac:dyDescent="0.35">
      <c r="A31" s="216" t="s">
        <v>178</v>
      </c>
      <c r="B31" s="482">
        <v>1400</v>
      </c>
      <c r="C31" s="482"/>
    </row>
    <row r="32" spans="1:3" x14ac:dyDescent="0.35">
      <c r="A32" s="157" t="s">
        <v>208</v>
      </c>
      <c r="B32" s="483">
        <v>1400</v>
      </c>
      <c r="C32" s="483"/>
    </row>
    <row r="33" spans="1:4" x14ac:dyDescent="0.35">
      <c r="A33" s="216" t="s">
        <v>39</v>
      </c>
      <c r="B33" s="482">
        <v>2000</v>
      </c>
      <c r="C33" s="250"/>
    </row>
    <row r="34" spans="1:4" x14ac:dyDescent="0.35">
      <c r="A34" s="157" t="s">
        <v>350</v>
      </c>
      <c r="B34" s="481">
        <v>2000</v>
      </c>
      <c r="C34" s="483"/>
    </row>
    <row r="35" spans="1:4" x14ac:dyDescent="0.35">
      <c r="A35" s="216" t="s">
        <v>337</v>
      </c>
      <c r="B35" s="484">
        <v>3200</v>
      </c>
      <c r="C35" s="481"/>
    </row>
    <row r="36" spans="1:4" x14ac:dyDescent="0.35">
      <c r="A36" s="158" t="s">
        <v>343</v>
      </c>
      <c r="B36" s="478">
        <v>1550</v>
      </c>
      <c r="C36" s="478"/>
    </row>
    <row r="37" spans="1:4" ht="29" x14ac:dyDescent="0.35">
      <c r="A37" s="159" t="s">
        <v>351</v>
      </c>
      <c r="B37" s="479">
        <v>200</v>
      </c>
      <c r="C37" s="485"/>
    </row>
    <row r="38" spans="1:4" s="123" customFormat="1" ht="28.5" customHeight="1" x14ac:dyDescent="0.35">
      <c r="A38" s="159" t="s">
        <v>352</v>
      </c>
      <c r="B38" s="479">
        <v>450</v>
      </c>
      <c r="C38" s="485"/>
    </row>
    <row r="39" spans="1:4" s="123" customFormat="1" ht="28.5" customHeight="1" x14ac:dyDescent="0.35">
      <c r="A39" s="161" t="s">
        <v>353</v>
      </c>
      <c r="B39" s="480">
        <v>1000</v>
      </c>
      <c r="C39" s="486"/>
    </row>
    <row r="40" spans="1:4" s="123" customFormat="1" x14ac:dyDescent="0.35">
      <c r="A40" s="216" t="s">
        <v>239</v>
      </c>
      <c r="B40" s="249">
        <v>2860</v>
      </c>
      <c r="C40" s="249"/>
    </row>
    <row r="41" spans="1:4" s="123" customFormat="1" x14ac:dyDescent="0.35">
      <c r="A41" s="157" t="s">
        <v>240</v>
      </c>
      <c r="B41" s="481">
        <v>2860</v>
      </c>
      <c r="C41" s="481"/>
    </row>
    <row r="42" spans="1:4" s="123" customFormat="1" x14ac:dyDescent="0.35">
      <c r="A42" s="216" t="s">
        <v>289</v>
      </c>
      <c r="B42" s="484">
        <v>300</v>
      </c>
      <c r="C42" s="249"/>
    </row>
    <row r="43" spans="1:4" s="123" customFormat="1" x14ac:dyDescent="0.35">
      <c r="A43" s="157" t="s">
        <v>290</v>
      </c>
      <c r="B43" s="481">
        <v>300</v>
      </c>
      <c r="C43" s="481"/>
    </row>
    <row r="44" spans="1:4" s="123" customFormat="1" x14ac:dyDescent="0.35">
      <c r="A44" s="132" t="s">
        <v>14</v>
      </c>
      <c r="B44" s="433">
        <v>49461.732500810002</v>
      </c>
      <c r="C44" s="433">
        <v>15031.210000000001</v>
      </c>
    </row>
    <row r="45" spans="1:4" s="123" customFormat="1" ht="25.25" customHeight="1" x14ac:dyDescent="0.3">
      <c r="A45" s="788" t="s">
        <v>15</v>
      </c>
      <c r="B45" s="788"/>
      <c r="C45" s="788"/>
    </row>
    <row r="46" spans="1:4" s="123" customFormat="1" ht="12" x14ac:dyDescent="0.3">
      <c r="A46" s="1" t="s">
        <v>2</v>
      </c>
    </row>
    <row r="47" spans="1:4" s="123" customFormat="1" ht="12" x14ac:dyDescent="0.3">
      <c r="A47" s="1"/>
    </row>
    <row r="48" spans="1:4" ht="28.25" customHeight="1" x14ac:dyDescent="0.35">
      <c r="A48" s="790" t="s">
        <v>190</v>
      </c>
      <c r="B48" s="790"/>
      <c r="C48" s="790"/>
      <c r="D48" s="790"/>
    </row>
    <row r="49" spans="1:5" ht="29" x14ac:dyDescent="0.35">
      <c r="A49" s="782" t="s">
        <v>16</v>
      </c>
      <c r="B49" s="14" t="s">
        <v>5</v>
      </c>
      <c r="C49" s="14" t="s">
        <v>43</v>
      </c>
      <c r="D49" s="14" t="s">
        <v>18</v>
      </c>
    </row>
    <row r="50" spans="1:5" x14ac:dyDescent="0.35">
      <c r="A50" s="783"/>
      <c r="B50" s="15" t="s">
        <v>19</v>
      </c>
      <c r="C50" s="16" t="s">
        <v>20</v>
      </c>
      <c r="D50" s="16" t="s">
        <v>21</v>
      </c>
    </row>
    <row r="51" spans="1:5" x14ac:dyDescent="0.35">
      <c r="A51" s="4" t="s">
        <v>7</v>
      </c>
      <c r="B51" s="237">
        <v>39701.732500810002</v>
      </c>
      <c r="C51" s="238"/>
      <c r="D51" s="199"/>
    </row>
    <row r="52" spans="1:5" x14ac:dyDescent="0.35">
      <c r="A52" s="4" t="s">
        <v>167</v>
      </c>
      <c r="B52" s="237">
        <v>39591.732500810002</v>
      </c>
      <c r="C52" s="237">
        <v>18308.767804540003</v>
      </c>
      <c r="D52" s="293">
        <v>46.243916717121245</v>
      </c>
      <c r="E52" s="102"/>
    </row>
    <row r="53" spans="1:5" x14ac:dyDescent="0.35">
      <c r="A53" s="200" t="s">
        <v>168</v>
      </c>
      <c r="B53" s="244">
        <v>23471.42250081</v>
      </c>
      <c r="C53" s="244">
        <v>11268.597804540001</v>
      </c>
      <c r="D53" s="341">
        <v>48.009863075623649</v>
      </c>
    </row>
    <row r="54" spans="1:5" x14ac:dyDescent="0.35">
      <c r="A54" s="200" t="s">
        <v>169</v>
      </c>
      <c r="B54" s="244">
        <v>16120.31</v>
      </c>
      <c r="C54" s="240">
        <v>7040.17</v>
      </c>
      <c r="D54" s="339">
        <v>43.672671307189503</v>
      </c>
    </row>
    <row r="55" spans="1:5" x14ac:dyDescent="0.35">
      <c r="A55" s="201" t="s">
        <v>170</v>
      </c>
      <c r="B55" s="243">
        <v>110</v>
      </c>
      <c r="C55" s="242"/>
      <c r="D55" s="340"/>
    </row>
    <row r="56" spans="1:5" x14ac:dyDescent="0.35">
      <c r="A56" s="4" t="s">
        <v>13</v>
      </c>
      <c r="B56" s="239">
        <v>9760</v>
      </c>
      <c r="C56" s="242"/>
      <c r="D56" s="340"/>
    </row>
    <row r="57" spans="1:5" x14ac:dyDescent="0.35">
      <c r="A57" s="4" t="s">
        <v>167</v>
      </c>
      <c r="B57" s="237">
        <v>8870</v>
      </c>
      <c r="C57" s="237">
        <v>5065.4799999999996</v>
      </c>
      <c r="D57" s="293">
        <v>57.108004509582855</v>
      </c>
    </row>
    <row r="58" spans="1:5" x14ac:dyDescent="0.35">
      <c r="A58" s="200" t="s">
        <v>168</v>
      </c>
      <c r="B58" s="244">
        <v>8870</v>
      </c>
      <c r="C58" s="244">
        <v>5065.4799999999996</v>
      </c>
      <c r="D58" s="341">
        <v>57.108004509582855</v>
      </c>
    </row>
    <row r="59" spans="1:5" x14ac:dyDescent="0.35">
      <c r="A59" s="200" t="s">
        <v>169</v>
      </c>
      <c r="B59" s="240"/>
      <c r="C59" s="240"/>
      <c r="D59" s="339"/>
    </row>
    <row r="60" spans="1:5" x14ac:dyDescent="0.35">
      <c r="A60" s="201" t="s">
        <v>170</v>
      </c>
      <c r="B60" s="244">
        <v>890</v>
      </c>
      <c r="C60" s="242"/>
      <c r="D60" s="340"/>
    </row>
    <row r="61" spans="1:5" x14ac:dyDescent="0.35">
      <c r="A61" s="4" t="s">
        <v>14</v>
      </c>
      <c r="B61" s="239">
        <v>49461.732500810002</v>
      </c>
      <c r="C61" s="242"/>
      <c r="D61" s="340"/>
    </row>
    <row r="62" spans="1:5" x14ac:dyDescent="0.35">
      <c r="A62" s="4" t="s">
        <v>167</v>
      </c>
      <c r="B62" s="237">
        <v>48461.732500810002</v>
      </c>
      <c r="C62" s="237">
        <v>23374.247804539998</v>
      </c>
      <c r="D62" s="293">
        <v>48.23238171303371</v>
      </c>
    </row>
    <row r="63" spans="1:5" x14ac:dyDescent="0.35">
      <c r="A63" s="200" t="s">
        <v>168</v>
      </c>
      <c r="B63" s="240">
        <v>32341.42250081</v>
      </c>
      <c r="C63" s="240">
        <v>16334.07780454</v>
      </c>
      <c r="D63" s="339">
        <v>50.505131010025636</v>
      </c>
    </row>
    <row r="64" spans="1:5" x14ac:dyDescent="0.35">
      <c r="A64" s="200" t="s">
        <v>169</v>
      </c>
      <c r="B64" s="240">
        <v>16120.31</v>
      </c>
      <c r="C64" s="240">
        <v>7040.17</v>
      </c>
      <c r="D64" s="339">
        <v>43.672671307189503</v>
      </c>
    </row>
    <row r="65" spans="1:4" x14ac:dyDescent="0.35">
      <c r="A65" s="201" t="s">
        <v>170</v>
      </c>
      <c r="B65" s="240">
        <v>1000</v>
      </c>
      <c r="C65" s="242"/>
      <c r="D65" s="340"/>
    </row>
    <row r="66" spans="1:4" s="123" customFormat="1" ht="39.65" customHeight="1" x14ac:dyDescent="0.3">
      <c r="A66" s="788" t="s">
        <v>23</v>
      </c>
      <c r="B66" s="788"/>
      <c r="C66" s="788"/>
      <c r="D66" s="788"/>
    </row>
    <row r="67" spans="1:4" s="123" customFormat="1" ht="12" x14ac:dyDescent="0.3">
      <c r="A67" s="789" t="s">
        <v>24</v>
      </c>
      <c r="B67" s="789"/>
      <c r="C67" s="789"/>
      <c r="D67" s="789"/>
    </row>
    <row r="68" spans="1:4" x14ac:dyDescent="0.35">
      <c r="A68" s="117"/>
      <c r="B68" s="117"/>
      <c r="C68" s="117"/>
      <c r="D68" s="117"/>
    </row>
    <row r="69" spans="1:4" ht="30.65" customHeight="1" x14ac:dyDescent="0.35">
      <c r="A69" s="805" t="s">
        <v>191</v>
      </c>
      <c r="B69" s="805"/>
      <c r="C69" s="805"/>
      <c r="D69" s="805"/>
    </row>
    <row r="70" spans="1:4" ht="29" x14ac:dyDescent="0.35">
      <c r="A70" s="786" t="s">
        <v>25</v>
      </c>
      <c r="B70" s="35" t="s">
        <v>5</v>
      </c>
      <c r="C70" s="35" t="s">
        <v>43</v>
      </c>
      <c r="D70" s="35" t="s">
        <v>18</v>
      </c>
    </row>
    <row r="71" spans="1:4" x14ac:dyDescent="0.35">
      <c r="A71" s="787"/>
      <c r="B71" s="62" t="s">
        <v>19</v>
      </c>
      <c r="C71" s="62" t="s">
        <v>20</v>
      </c>
      <c r="D71" s="62" t="s">
        <v>21</v>
      </c>
    </row>
    <row r="72" spans="1:4" x14ac:dyDescent="0.35">
      <c r="A72" s="59" t="s">
        <v>26</v>
      </c>
      <c r="B72" s="237">
        <f>B73+B89</f>
        <v>31561.42250081</v>
      </c>
      <c r="C72" s="237">
        <f>C73+C89</f>
        <v>16022.07780454</v>
      </c>
      <c r="D72" s="293">
        <f t="shared" ref="D72:D106" si="0">(IFERROR(C72/B72,0))*100</f>
        <v>50.764751823618873</v>
      </c>
    </row>
    <row r="73" spans="1:4" x14ac:dyDescent="0.35">
      <c r="A73" s="63" t="s">
        <v>27</v>
      </c>
      <c r="B73" s="237">
        <f>B74+B79+B82+B87</f>
        <v>22691.42250081</v>
      </c>
      <c r="C73" s="237">
        <f>C74+C79+C82+C87</f>
        <v>10956.597804540001</v>
      </c>
      <c r="D73" s="293">
        <f t="shared" si="0"/>
        <v>48.285195889102546</v>
      </c>
    </row>
    <row r="74" spans="1:4" x14ac:dyDescent="0.35">
      <c r="A74" s="6" t="s">
        <v>178</v>
      </c>
      <c r="B74" s="379">
        <f>SUM(B75:B78)</f>
        <v>7715</v>
      </c>
      <c r="C74" s="379">
        <f>SUM(C75:C78)</f>
        <v>3236.4412324499999</v>
      </c>
      <c r="D74" s="382">
        <f t="shared" si="0"/>
        <v>41.949983570317563</v>
      </c>
    </row>
    <row r="75" spans="1:4" x14ac:dyDescent="0.35">
      <c r="A75" s="211" t="s">
        <v>332</v>
      </c>
      <c r="B75" s="387">
        <v>600</v>
      </c>
      <c r="C75" s="387">
        <v>275</v>
      </c>
      <c r="D75" s="388">
        <f t="shared" si="0"/>
        <v>45.833333333333329</v>
      </c>
    </row>
    <row r="76" spans="1:4" x14ac:dyDescent="0.35">
      <c r="A76" s="212" t="s">
        <v>333</v>
      </c>
      <c r="B76" s="389">
        <v>3600</v>
      </c>
      <c r="C76" s="389">
        <v>1707.7354484499999</v>
      </c>
      <c r="D76" s="390">
        <f t="shared" si="0"/>
        <v>47.43709579027778</v>
      </c>
    </row>
    <row r="77" spans="1:4" x14ac:dyDescent="0.35">
      <c r="A77" s="212" t="s">
        <v>208</v>
      </c>
      <c r="B77" s="389">
        <v>3215</v>
      </c>
      <c r="C77" s="389">
        <v>1133.705784</v>
      </c>
      <c r="D77" s="390">
        <f t="shared" si="0"/>
        <v>35.263010388802492</v>
      </c>
    </row>
    <row r="78" spans="1:4" x14ac:dyDescent="0.35">
      <c r="A78" s="213" t="s">
        <v>334</v>
      </c>
      <c r="B78" s="391">
        <v>300</v>
      </c>
      <c r="C78" s="391">
        <v>120</v>
      </c>
      <c r="D78" s="392">
        <f t="shared" si="0"/>
        <v>40</v>
      </c>
    </row>
    <row r="79" spans="1:4" x14ac:dyDescent="0.35">
      <c r="A79" s="227" t="s">
        <v>209</v>
      </c>
      <c r="B79" s="379">
        <f>SUM(B80:B81)</f>
        <v>2900</v>
      </c>
      <c r="C79" s="379">
        <f>SUM(C80:C81)</f>
        <v>1367.1565720900001</v>
      </c>
      <c r="D79" s="382">
        <f t="shared" si="0"/>
        <v>47.14333007206897</v>
      </c>
    </row>
    <row r="80" spans="1:4" ht="29" customHeight="1" x14ac:dyDescent="0.35">
      <c r="A80" s="211" t="s">
        <v>335</v>
      </c>
      <c r="B80" s="387">
        <v>2000.0000000000002</v>
      </c>
      <c r="C80" s="387">
        <v>1007.1565720900001</v>
      </c>
      <c r="D80" s="388">
        <f t="shared" si="0"/>
        <v>50.3578286045</v>
      </c>
    </row>
    <row r="81" spans="1:4" ht="29" customHeight="1" x14ac:dyDescent="0.35">
      <c r="A81" s="213" t="s">
        <v>336</v>
      </c>
      <c r="B81" s="391">
        <v>900</v>
      </c>
      <c r="C81" s="391">
        <v>360</v>
      </c>
      <c r="D81" s="392">
        <f t="shared" si="0"/>
        <v>40</v>
      </c>
    </row>
    <row r="82" spans="1:4" x14ac:dyDescent="0.35">
      <c r="A82" s="227" t="s">
        <v>337</v>
      </c>
      <c r="B82" s="379">
        <f>SUM(B83:B86)</f>
        <v>9276.4225008100002</v>
      </c>
      <c r="C82" s="379">
        <f>SUM(C83:C86)</f>
        <v>5229</v>
      </c>
      <c r="D82" s="382">
        <f t="shared" si="0"/>
        <v>56.368713257114081</v>
      </c>
    </row>
    <row r="83" spans="1:4" ht="29" x14ac:dyDescent="0.35">
      <c r="A83" s="214" t="s">
        <v>341</v>
      </c>
      <c r="B83" s="380">
        <v>2970</v>
      </c>
      <c r="C83" s="380">
        <v>1336</v>
      </c>
      <c r="D83" s="383">
        <f t="shared" si="0"/>
        <v>44.983164983164983</v>
      </c>
    </row>
    <row r="84" spans="1:4" ht="29" x14ac:dyDescent="0.35">
      <c r="A84" s="214" t="s">
        <v>342</v>
      </c>
      <c r="B84" s="380">
        <v>2970.4225008099997</v>
      </c>
      <c r="C84" s="380">
        <v>1187</v>
      </c>
      <c r="D84" s="383">
        <f t="shared" si="0"/>
        <v>39.960645318176752</v>
      </c>
    </row>
    <row r="85" spans="1:4" x14ac:dyDescent="0.35">
      <c r="A85" s="214" t="s">
        <v>343</v>
      </c>
      <c r="B85" s="380">
        <v>936</v>
      </c>
      <c r="C85" s="380">
        <v>591</v>
      </c>
      <c r="D85" s="383">
        <f t="shared" si="0"/>
        <v>63.141025641025635</v>
      </c>
    </row>
    <row r="86" spans="1:4" ht="29" x14ac:dyDescent="0.35">
      <c r="A86" s="214" t="s">
        <v>344</v>
      </c>
      <c r="B86" s="380">
        <v>2400</v>
      </c>
      <c r="C86" s="380">
        <v>2115</v>
      </c>
      <c r="D86" s="383">
        <f t="shared" si="0"/>
        <v>88.125</v>
      </c>
    </row>
    <row r="87" spans="1:4" x14ac:dyDescent="0.35">
      <c r="A87" s="227" t="s">
        <v>41</v>
      </c>
      <c r="B87" s="379">
        <f>B88</f>
        <v>2800</v>
      </c>
      <c r="C87" s="379">
        <f>C88</f>
        <v>1124</v>
      </c>
      <c r="D87" s="382">
        <f t="shared" si="0"/>
        <v>40.142857142857139</v>
      </c>
    </row>
    <row r="88" spans="1:4" x14ac:dyDescent="0.35">
      <c r="A88" s="214" t="s">
        <v>348</v>
      </c>
      <c r="B88" s="380">
        <v>2800</v>
      </c>
      <c r="C88" s="380">
        <v>1124</v>
      </c>
      <c r="D88" s="383">
        <f t="shared" si="0"/>
        <v>40.142857142857139</v>
      </c>
    </row>
    <row r="89" spans="1:4" x14ac:dyDescent="0.35">
      <c r="A89" s="385" t="s">
        <v>28</v>
      </c>
      <c r="B89" s="237">
        <f>B90+B92+B94+B99+B101</f>
        <v>8870</v>
      </c>
      <c r="C89" s="237">
        <f>C90+C92+C94+C99+C101</f>
        <v>5065.4799999999996</v>
      </c>
      <c r="D89" s="293">
        <f t="shared" si="0"/>
        <v>57.108004509582855</v>
      </c>
    </row>
    <row r="90" spans="1:4" x14ac:dyDescent="0.35">
      <c r="A90" s="227" t="s">
        <v>178</v>
      </c>
      <c r="B90" s="381">
        <f>B91</f>
        <v>680</v>
      </c>
      <c r="C90" s="381">
        <f>C91</f>
        <v>380</v>
      </c>
      <c r="D90" s="384">
        <f t="shared" si="0"/>
        <v>55.882352941176471</v>
      </c>
    </row>
    <row r="91" spans="1:4" x14ac:dyDescent="0.35">
      <c r="A91" s="214" t="s">
        <v>208</v>
      </c>
      <c r="B91" s="380">
        <v>680</v>
      </c>
      <c r="C91" s="380">
        <v>380</v>
      </c>
      <c r="D91" s="383">
        <f t="shared" si="0"/>
        <v>55.882352941176471</v>
      </c>
    </row>
    <row r="92" spans="1:4" x14ac:dyDescent="0.35">
      <c r="A92" s="227" t="s">
        <v>39</v>
      </c>
      <c r="B92" s="379">
        <f>B93</f>
        <v>2000</v>
      </c>
      <c r="C92" s="379">
        <f>C93</f>
        <v>871</v>
      </c>
      <c r="D92" s="382">
        <f t="shared" si="0"/>
        <v>43.55</v>
      </c>
    </row>
    <row r="93" spans="1:4" x14ac:dyDescent="0.35">
      <c r="A93" s="214" t="s">
        <v>350</v>
      </c>
      <c r="B93" s="380">
        <v>2000</v>
      </c>
      <c r="C93" s="380">
        <v>871</v>
      </c>
      <c r="D93" s="383">
        <f t="shared" si="0"/>
        <v>43.55</v>
      </c>
    </row>
    <row r="94" spans="1:4" x14ac:dyDescent="0.35">
      <c r="A94" s="227" t="s">
        <v>337</v>
      </c>
      <c r="B94" s="261">
        <f>SUM(B95:B98)</f>
        <v>3030</v>
      </c>
      <c r="C94" s="261">
        <f>SUM(C95:C98)</f>
        <v>2450</v>
      </c>
      <c r="D94" s="321">
        <f t="shared" si="0"/>
        <v>80.858085808580853</v>
      </c>
    </row>
    <row r="95" spans="1:4" x14ac:dyDescent="0.35">
      <c r="A95" s="211" t="s">
        <v>343</v>
      </c>
      <c r="B95" s="387">
        <v>1550</v>
      </c>
      <c r="C95" s="387">
        <v>1258</v>
      </c>
      <c r="D95" s="388">
        <f t="shared" si="0"/>
        <v>81.161290322580655</v>
      </c>
    </row>
    <row r="96" spans="1:4" ht="29" customHeight="1" x14ac:dyDescent="0.35">
      <c r="A96" s="212" t="s">
        <v>351</v>
      </c>
      <c r="B96" s="389">
        <v>30</v>
      </c>
      <c r="C96" s="389">
        <v>12</v>
      </c>
      <c r="D96" s="390">
        <f t="shared" si="0"/>
        <v>40</v>
      </c>
    </row>
    <row r="97" spans="1:4" ht="29" customHeight="1" x14ac:dyDescent="0.35">
      <c r="A97" s="168" t="s">
        <v>352</v>
      </c>
      <c r="B97" s="389">
        <v>450</v>
      </c>
      <c r="C97" s="389">
        <v>180</v>
      </c>
      <c r="D97" s="390">
        <f t="shared" si="0"/>
        <v>40</v>
      </c>
    </row>
    <row r="98" spans="1:4" ht="29" customHeight="1" x14ac:dyDescent="0.35">
      <c r="A98" s="169" t="s">
        <v>353</v>
      </c>
      <c r="B98" s="391">
        <v>1000</v>
      </c>
      <c r="C98" s="391">
        <v>1000</v>
      </c>
      <c r="D98" s="392">
        <f t="shared" si="0"/>
        <v>100</v>
      </c>
    </row>
    <row r="99" spans="1:4" x14ac:dyDescent="0.35">
      <c r="A99" s="227" t="s">
        <v>239</v>
      </c>
      <c r="B99" s="379">
        <v>2860</v>
      </c>
      <c r="C99" s="379">
        <v>1223.48</v>
      </c>
      <c r="D99" s="382">
        <f t="shared" si="0"/>
        <v>42.779020979020984</v>
      </c>
    </row>
    <row r="100" spans="1:4" x14ac:dyDescent="0.35">
      <c r="A100" s="410" t="s">
        <v>240</v>
      </c>
      <c r="B100" s="380">
        <v>2860</v>
      </c>
      <c r="C100" s="380">
        <v>1223.48</v>
      </c>
      <c r="D100" s="383">
        <f t="shared" si="0"/>
        <v>42.779020979020984</v>
      </c>
    </row>
    <row r="101" spans="1:4" x14ac:dyDescent="0.35">
      <c r="A101" s="227" t="s">
        <v>289</v>
      </c>
      <c r="B101" s="379">
        <v>300</v>
      </c>
      <c r="C101" s="379">
        <v>141</v>
      </c>
      <c r="D101" s="382">
        <f t="shared" si="0"/>
        <v>47</v>
      </c>
    </row>
    <row r="102" spans="1:4" x14ac:dyDescent="0.35">
      <c r="A102" s="410" t="s">
        <v>290</v>
      </c>
      <c r="B102" s="380">
        <v>300</v>
      </c>
      <c r="C102" s="380">
        <v>141</v>
      </c>
      <c r="D102" s="383">
        <f t="shared" si="0"/>
        <v>47</v>
      </c>
    </row>
    <row r="103" spans="1:4" x14ac:dyDescent="0.35">
      <c r="A103" s="386" t="s">
        <v>29</v>
      </c>
      <c r="B103" s="237">
        <f>B105+B110</f>
        <v>16120.31</v>
      </c>
      <c r="C103" s="237">
        <f>C105+C110</f>
        <v>7040.17</v>
      </c>
      <c r="D103" s="293">
        <f t="shared" si="0"/>
        <v>43.672671307189503</v>
      </c>
    </row>
    <row r="104" spans="1:4" x14ac:dyDescent="0.35">
      <c r="A104" s="385" t="s">
        <v>30</v>
      </c>
      <c r="B104" s="239">
        <f>B105+B110</f>
        <v>16120.31</v>
      </c>
      <c r="C104" s="239">
        <f>C105+C110</f>
        <v>7040.17</v>
      </c>
      <c r="D104" s="337">
        <f t="shared" si="0"/>
        <v>43.672671307189503</v>
      </c>
    </row>
    <row r="105" spans="1:4" x14ac:dyDescent="0.35">
      <c r="A105" s="227" t="s">
        <v>337</v>
      </c>
      <c r="B105" s="379">
        <v>15490.31</v>
      </c>
      <c r="C105" s="379">
        <v>6410.17</v>
      </c>
      <c r="D105" s="382">
        <f t="shared" si="0"/>
        <v>41.381805786972627</v>
      </c>
    </row>
    <row r="106" spans="1:4" x14ac:dyDescent="0.35">
      <c r="A106" s="411" t="s">
        <v>338</v>
      </c>
      <c r="B106" s="387">
        <v>4640</v>
      </c>
      <c r="C106" s="387">
        <v>4640</v>
      </c>
      <c r="D106" s="388">
        <f t="shared" si="0"/>
        <v>100</v>
      </c>
    </row>
    <row r="107" spans="1:4" x14ac:dyDescent="0.35">
      <c r="A107" s="212" t="s">
        <v>339</v>
      </c>
      <c r="B107" s="389">
        <v>8570.14</v>
      </c>
      <c r="C107" s="389"/>
      <c r="D107" s="390"/>
    </row>
    <row r="108" spans="1:4" x14ac:dyDescent="0.35">
      <c r="A108" s="212" t="s">
        <v>340</v>
      </c>
      <c r="B108" s="389">
        <v>1580.17</v>
      </c>
      <c r="C108" s="389">
        <v>1070.17</v>
      </c>
      <c r="D108" s="390">
        <f>(IFERROR(C108/B108,0))*100</f>
        <v>67.724991614826251</v>
      </c>
    </row>
    <row r="109" spans="1:4" x14ac:dyDescent="0.35">
      <c r="A109" s="213" t="s">
        <v>345</v>
      </c>
      <c r="B109" s="391">
        <v>700</v>
      </c>
      <c r="C109" s="391">
        <v>700</v>
      </c>
      <c r="D109" s="392">
        <f>(IFERROR(C109/B109,0))*100</f>
        <v>100</v>
      </c>
    </row>
    <row r="110" spans="1:4" x14ac:dyDescent="0.35">
      <c r="A110" s="227" t="s">
        <v>289</v>
      </c>
      <c r="B110" s="379">
        <v>630</v>
      </c>
      <c r="C110" s="379">
        <v>630</v>
      </c>
      <c r="D110" s="382">
        <f>(IFERROR(C110/B110,0))*100</f>
        <v>100</v>
      </c>
    </row>
    <row r="111" spans="1:4" x14ac:dyDescent="0.35">
      <c r="A111" s="214" t="s">
        <v>349</v>
      </c>
      <c r="B111" s="380">
        <v>630</v>
      </c>
      <c r="C111" s="380">
        <v>630</v>
      </c>
      <c r="D111" s="383">
        <f>(IFERROR(C111/B111,0))*100</f>
        <v>100</v>
      </c>
    </row>
    <row r="112" spans="1:4" x14ac:dyDescent="0.35">
      <c r="A112" s="63" t="s">
        <v>31</v>
      </c>
      <c r="B112" s="239"/>
      <c r="C112" s="239"/>
      <c r="D112" s="337"/>
    </row>
    <row r="113" spans="1:4" x14ac:dyDescent="0.35">
      <c r="A113" s="59" t="s">
        <v>32</v>
      </c>
      <c r="B113" s="237">
        <f>B72+B103</f>
        <v>47681.732500810002</v>
      </c>
      <c r="C113" s="237">
        <f>C72+C103</f>
        <v>23062.247804539998</v>
      </c>
      <c r="D113" s="293">
        <f>(IFERROR(C113/B113,0))*100</f>
        <v>48.367050849396513</v>
      </c>
    </row>
    <row r="114" spans="1:4" s="123" customFormat="1" ht="51" customHeight="1" x14ac:dyDescent="0.3">
      <c r="A114" s="778" t="s">
        <v>134</v>
      </c>
      <c r="B114" s="778"/>
      <c r="C114" s="778"/>
      <c r="D114" s="778"/>
    </row>
    <row r="115" spans="1:4" s="123" customFormat="1" ht="12" x14ac:dyDescent="0.3">
      <c r="A115" s="767" t="s">
        <v>70</v>
      </c>
      <c r="B115" s="767"/>
      <c r="C115" s="767"/>
      <c r="D115" s="767"/>
    </row>
    <row r="117" spans="1:4" ht="29.4" customHeight="1" x14ac:dyDescent="0.35">
      <c r="A117" s="781" t="s">
        <v>192</v>
      </c>
      <c r="B117" s="781"/>
      <c r="C117" s="781"/>
      <c r="D117" s="781"/>
    </row>
    <row r="118" spans="1:4" ht="29" x14ac:dyDescent="0.35">
      <c r="A118" s="791" t="s">
        <v>25</v>
      </c>
      <c r="B118" s="61" t="s">
        <v>5</v>
      </c>
      <c r="C118" s="61" t="s">
        <v>43</v>
      </c>
      <c r="D118" s="61" t="s">
        <v>18</v>
      </c>
    </row>
    <row r="119" spans="1:4" x14ac:dyDescent="0.35">
      <c r="A119" s="791"/>
      <c r="B119" s="62" t="s">
        <v>19</v>
      </c>
      <c r="C119" s="62" t="s">
        <v>20</v>
      </c>
      <c r="D119" s="62" t="s">
        <v>21</v>
      </c>
    </row>
    <row r="120" spans="1:4" x14ac:dyDescent="0.35">
      <c r="A120" s="138" t="s">
        <v>26</v>
      </c>
      <c r="B120" s="401">
        <f>B121+B127</f>
        <v>780</v>
      </c>
      <c r="C120" s="401">
        <f>C121+C127</f>
        <v>312</v>
      </c>
      <c r="D120" s="402">
        <f t="shared" ref="D120:D126" si="1">(IFERROR(C120/B120,0))*100</f>
        <v>40</v>
      </c>
    </row>
    <row r="121" spans="1:4" x14ac:dyDescent="0.35">
      <c r="A121" s="58" t="s">
        <v>27</v>
      </c>
      <c r="B121" s="401">
        <f>B122+B125</f>
        <v>780</v>
      </c>
      <c r="C121" s="401">
        <f>C122+C125</f>
        <v>312</v>
      </c>
      <c r="D121" s="402">
        <f t="shared" si="1"/>
        <v>40</v>
      </c>
    </row>
    <row r="122" spans="1:4" x14ac:dyDescent="0.35">
      <c r="A122" s="6" t="s">
        <v>178</v>
      </c>
      <c r="B122" s="397">
        <v>530</v>
      </c>
      <c r="C122" s="397">
        <v>212</v>
      </c>
      <c r="D122" s="393">
        <f t="shared" si="1"/>
        <v>40</v>
      </c>
    </row>
    <row r="123" spans="1:4" x14ac:dyDescent="0.35">
      <c r="A123" s="211" t="s">
        <v>330</v>
      </c>
      <c r="B123" s="398">
        <v>230</v>
      </c>
      <c r="C123" s="398">
        <v>92</v>
      </c>
      <c r="D123" s="394">
        <f t="shared" si="1"/>
        <v>40</v>
      </c>
    </row>
    <row r="124" spans="1:4" x14ac:dyDescent="0.35">
      <c r="A124" s="169" t="s">
        <v>331</v>
      </c>
      <c r="B124" s="399">
        <v>300</v>
      </c>
      <c r="C124" s="399">
        <v>120</v>
      </c>
      <c r="D124" s="395">
        <f t="shared" si="1"/>
        <v>40</v>
      </c>
    </row>
    <row r="125" spans="1:4" x14ac:dyDescent="0.35">
      <c r="A125" s="6" t="s">
        <v>239</v>
      </c>
      <c r="B125" s="397">
        <v>250</v>
      </c>
      <c r="C125" s="397">
        <v>100</v>
      </c>
      <c r="D125" s="393">
        <f t="shared" si="1"/>
        <v>40</v>
      </c>
    </row>
    <row r="126" spans="1:4" x14ac:dyDescent="0.35">
      <c r="A126" s="202" t="s">
        <v>346</v>
      </c>
      <c r="B126" s="400">
        <v>250</v>
      </c>
      <c r="C126" s="400">
        <v>100</v>
      </c>
      <c r="D126" s="396">
        <f t="shared" si="1"/>
        <v>40</v>
      </c>
    </row>
    <row r="127" spans="1:4" x14ac:dyDescent="0.35">
      <c r="A127" s="63" t="s">
        <v>28</v>
      </c>
      <c r="B127" s="401"/>
      <c r="C127" s="401"/>
      <c r="D127" s="402"/>
    </row>
    <row r="128" spans="1:4" x14ac:dyDescent="0.35">
      <c r="A128" s="59" t="s">
        <v>29</v>
      </c>
      <c r="B128" s="401"/>
      <c r="C128" s="401"/>
      <c r="D128" s="402"/>
    </row>
    <row r="129" spans="1:5" x14ac:dyDescent="0.35">
      <c r="A129" s="63" t="s">
        <v>30</v>
      </c>
      <c r="B129" s="401"/>
      <c r="C129" s="401"/>
      <c r="D129" s="402"/>
    </row>
    <row r="130" spans="1:5" x14ac:dyDescent="0.35">
      <c r="A130" s="63" t="s">
        <v>31</v>
      </c>
      <c r="B130" s="401"/>
      <c r="C130" s="401"/>
      <c r="D130" s="402"/>
    </row>
    <row r="131" spans="1:5" x14ac:dyDescent="0.35">
      <c r="A131" s="59" t="s">
        <v>32</v>
      </c>
      <c r="B131" s="401">
        <f>B120+B128</f>
        <v>780</v>
      </c>
      <c r="C131" s="401">
        <f>C120+C128</f>
        <v>312</v>
      </c>
      <c r="D131" s="402">
        <f>(C131/B131)*100</f>
        <v>40</v>
      </c>
    </row>
    <row r="132" spans="1:5" s="123" customFormat="1" ht="58.25" customHeight="1" x14ac:dyDescent="0.3">
      <c r="A132" s="778" t="s">
        <v>69</v>
      </c>
      <c r="B132" s="778"/>
      <c r="C132" s="778"/>
      <c r="D132" s="778"/>
    </row>
    <row r="133" spans="1:5" s="123" customFormat="1" ht="12" x14ac:dyDescent="0.3">
      <c r="A133" s="767" t="s">
        <v>70</v>
      </c>
      <c r="B133" s="767"/>
      <c r="C133" s="767"/>
      <c r="D133" s="767"/>
    </row>
    <row r="134" spans="1:5" x14ac:dyDescent="0.35">
      <c r="A134" s="122"/>
    </row>
    <row r="135" spans="1:5" ht="33" customHeight="1" x14ac:dyDescent="0.35">
      <c r="A135" s="779" t="s">
        <v>354</v>
      </c>
      <c r="B135" s="779"/>
      <c r="C135" s="779"/>
      <c r="D135" s="779"/>
      <c r="E135" s="779"/>
    </row>
    <row r="136" spans="1:5" ht="43.5" x14ac:dyDescent="0.35">
      <c r="A136" s="780" t="s">
        <v>4</v>
      </c>
      <c r="B136" s="3" t="s">
        <v>5</v>
      </c>
      <c r="C136" s="3" t="s">
        <v>33</v>
      </c>
      <c r="D136" s="48" t="s">
        <v>43</v>
      </c>
      <c r="E136" s="48" t="s">
        <v>18</v>
      </c>
    </row>
    <row r="137" spans="1:5" x14ac:dyDescent="0.35">
      <c r="A137" s="780"/>
      <c r="B137" s="49" t="s">
        <v>19</v>
      </c>
      <c r="C137" s="50" t="s">
        <v>20</v>
      </c>
      <c r="D137" s="50" t="s">
        <v>34</v>
      </c>
      <c r="E137" s="50" t="s">
        <v>35</v>
      </c>
    </row>
    <row r="138" spans="1:5" x14ac:dyDescent="0.35">
      <c r="A138" s="132" t="s">
        <v>7</v>
      </c>
      <c r="B138" s="433">
        <f>B139+B146+B149+B158+B161+B163</f>
        <v>39701.732500810002</v>
      </c>
      <c r="C138" s="433">
        <f>C139+C146+C149+C158+C161+C163</f>
        <v>39591.732500810002</v>
      </c>
      <c r="D138" s="433">
        <f>D139+D146+D149+D158+D161+D163</f>
        <v>18308.767804539999</v>
      </c>
      <c r="E138" s="487">
        <f t="shared" ref="E138:E143" si="2">(IFERROR(D138/C138,0))*100</f>
        <v>46.243916717121238</v>
      </c>
    </row>
    <row r="139" spans="1:5" x14ac:dyDescent="0.35">
      <c r="A139" s="57" t="s">
        <v>178</v>
      </c>
      <c r="B139" s="249">
        <f>SUM(B140:B145)</f>
        <v>8245</v>
      </c>
      <c r="C139" s="488">
        <f>SUM(C140:C145)</f>
        <v>8245</v>
      </c>
      <c r="D139" s="488">
        <f>SUM(D140:D145)</f>
        <v>3448.4412324499999</v>
      </c>
      <c r="E139" s="489">
        <f t="shared" si="2"/>
        <v>41.824635930260762</v>
      </c>
    </row>
    <row r="140" spans="1:5" x14ac:dyDescent="0.35">
      <c r="A140" s="158" t="s">
        <v>330</v>
      </c>
      <c r="B140" s="478">
        <v>230</v>
      </c>
      <c r="C140" s="478">
        <v>230</v>
      </c>
      <c r="D140" s="478">
        <v>92</v>
      </c>
      <c r="E140" s="490">
        <f t="shared" si="2"/>
        <v>40</v>
      </c>
    </row>
    <row r="141" spans="1:5" x14ac:dyDescent="0.35">
      <c r="A141" s="159" t="s">
        <v>331</v>
      </c>
      <c r="B141" s="479">
        <v>300</v>
      </c>
      <c r="C141" s="479">
        <v>300</v>
      </c>
      <c r="D141" s="479">
        <v>120</v>
      </c>
      <c r="E141" s="491">
        <f t="shared" si="2"/>
        <v>40</v>
      </c>
    </row>
    <row r="142" spans="1:5" x14ac:dyDescent="0.35">
      <c r="A142" s="159" t="s">
        <v>332</v>
      </c>
      <c r="B142" s="479">
        <v>600</v>
      </c>
      <c r="C142" s="479">
        <v>600</v>
      </c>
      <c r="D142" s="479">
        <v>275</v>
      </c>
      <c r="E142" s="491">
        <f t="shared" si="2"/>
        <v>45.833333333333329</v>
      </c>
    </row>
    <row r="143" spans="1:5" x14ac:dyDescent="0.35">
      <c r="A143" s="159" t="s">
        <v>333</v>
      </c>
      <c r="B143" s="479">
        <v>3600</v>
      </c>
      <c r="C143" s="479">
        <v>3600</v>
      </c>
      <c r="D143" s="479">
        <v>1707.7354484499999</v>
      </c>
      <c r="E143" s="491">
        <f t="shared" si="2"/>
        <v>47.43709579027778</v>
      </c>
    </row>
    <row r="144" spans="1:5" x14ac:dyDescent="0.35">
      <c r="A144" s="159" t="s">
        <v>208</v>
      </c>
      <c r="B144" s="479">
        <v>3215</v>
      </c>
      <c r="C144" s="479">
        <v>3215</v>
      </c>
      <c r="D144" s="479">
        <v>1133.705784</v>
      </c>
      <c r="E144" s="491">
        <f>(D144/C144)*100</f>
        <v>35.263010388802492</v>
      </c>
    </row>
    <row r="145" spans="1:5" x14ac:dyDescent="0.35">
      <c r="A145" s="161" t="s">
        <v>334</v>
      </c>
      <c r="B145" s="480">
        <v>300</v>
      </c>
      <c r="C145" s="480">
        <v>300</v>
      </c>
      <c r="D145" s="480">
        <v>120</v>
      </c>
      <c r="E145" s="492">
        <f>(IFERROR(D145/C145,0))*100</f>
        <v>40</v>
      </c>
    </row>
    <row r="146" spans="1:5" x14ac:dyDescent="0.35">
      <c r="A146" s="216" t="s">
        <v>209</v>
      </c>
      <c r="B146" s="249">
        <f>SUM(B147:B148)</f>
        <v>2900</v>
      </c>
      <c r="C146" s="249">
        <f>SUM(C147:C148)</f>
        <v>2900</v>
      </c>
      <c r="D146" s="249">
        <f>SUM(D147:D148)</f>
        <v>1367.1565720900001</v>
      </c>
      <c r="E146" s="326">
        <f>(IFERROR(D146/C146,0))*100</f>
        <v>47.14333007206897</v>
      </c>
    </row>
    <row r="147" spans="1:5" ht="29" x14ac:dyDescent="0.35">
      <c r="A147" s="158" t="s">
        <v>335</v>
      </c>
      <c r="B147" s="478">
        <v>2000</v>
      </c>
      <c r="C147" s="478">
        <v>2000</v>
      </c>
      <c r="D147" s="478">
        <v>1007.1565720900001</v>
      </c>
      <c r="E147" s="490">
        <f>(IFERROR(D147/C147,0))*100</f>
        <v>50.3578286045</v>
      </c>
    </row>
    <row r="148" spans="1:5" ht="29" x14ac:dyDescent="0.35">
      <c r="A148" s="161" t="s">
        <v>336</v>
      </c>
      <c r="B148" s="480">
        <v>900</v>
      </c>
      <c r="C148" s="480">
        <v>900</v>
      </c>
      <c r="D148" s="480">
        <v>360</v>
      </c>
      <c r="E148" s="492">
        <f>(IFERROR(D148/C148,0))*100</f>
        <v>40</v>
      </c>
    </row>
    <row r="149" spans="1:5" x14ac:dyDescent="0.35">
      <c r="A149" s="216" t="s">
        <v>337</v>
      </c>
      <c r="B149" s="249">
        <f>SUM(B150:B157)</f>
        <v>24766.732500809998</v>
      </c>
      <c r="C149" s="249">
        <f>SUM(C150:C157)</f>
        <v>24766.732500809998</v>
      </c>
      <c r="D149" s="249">
        <f>SUM(D150:D157)</f>
        <v>11639.17</v>
      </c>
      <c r="E149" s="326">
        <f>(IFERROR(D149/C149,0))*100</f>
        <v>46.995177904955128</v>
      </c>
    </row>
    <row r="150" spans="1:5" x14ac:dyDescent="0.35">
      <c r="A150" s="158" t="s">
        <v>338</v>
      </c>
      <c r="B150" s="478">
        <v>4640</v>
      </c>
      <c r="C150" s="478">
        <v>4640</v>
      </c>
      <c r="D150" s="478">
        <v>4640</v>
      </c>
      <c r="E150" s="490">
        <f>(D150/C150)*100</f>
        <v>100</v>
      </c>
    </row>
    <row r="151" spans="1:5" x14ac:dyDescent="0.35">
      <c r="A151" s="159" t="s">
        <v>339</v>
      </c>
      <c r="B151" s="479">
        <v>8570.14</v>
      </c>
      <c r="C151" s="479">
        <v>8570.14</v>
      </c>
      <c r="D151" s="479"/>
      <c r="E151" s="491"/>
    </row>
    <row r="152" spans="1:5" x14ac:dyDescent="0.35">
      <c r="A152" s="159" t="s">
        <v>340</v>
      </c>
      <c r="B152" s="479">
        <v>1580.17</v>
      </c>
      <c r="C152" s="479">
        <v>1580.17</v>
      </c>
      <c r="D152" s="479">
        <v>1070.17</v>
      </c>
      <c r="E152" s="491">
        <f>(IFERROR(D152/C152,0))*100</f>
        <v>67.724991614826251</v>
      </c>
    </row>
    <row r="153" spans="1:5" ht="29" x14ac:dyDescent="0.35">
      <c r="A153" s="159" t="s">
        <v>341</v>
      </c>
      <c r="B153" s="479">
        <v>2970</v>
      </c>
      <c r="C153" s="479">
        <v>2970</v>
      </c>
      <c r="D153" s="479">
        <v>1336</v>
      </c>
      <c r="E153" s="491">
        <f t="shared" ref="E153:E159" si="3">(D153/C153)*100</f>
        <v>44.983164983164983</v>
      </c>
    </row>
    <row r="154" spans="1:5" ht="29" x14ac:dyDescent="0.35">
      <c r="A154" s="159" t="s">
        <v>342</v>
      </c>
      <c r="B154" s="479">
        <v>2970.4225008099997</v>
      </c>
      <c r="C154" s="479">
        <v>2970.4225008099997</v>
      </c>
      <c r="D154" s="479">
        <v>1187</v>
      </c>
      <c r="E154" s="491">
        <f t="shared" si="3"/>
        <v>39.960645318176752</v>
      </c>
    </row>
    <row r="155" spans="1:5" x14ac:dyDescent="0.35">
      <c r="A155" s="159" t="s">
        <v>343</v>
      </c>
      <c r="B155" s="479">
        <v>936</v>
      </c>
      <c r="C155" s="479">
        <v>936</v>
      </c>
      <c r="D155" s="479">
        <v>591</v>
      </c>
      <c r="E155" s="491">
        <f t="shared" si="3"/>
        <v>63.141025641025635</v>
      </c>
    </row>
    <row r="156" spans="1:5" ht="29" x14ac:dyDescent="0.35">
      <c r="A156" s="159" t="s">
        <v>344</v>
      </c>
      <c r="B156" s="479">
        <v>2400</v>
      </c>
      <c r="C156" s="479">
        <v>2400</v>
      </c>
      <c r="D156" s="479">
        <v>2115</v>
      </c>
      <c r="E156" s="491">
        <f t="shared" si="3"/>
        <v>88.125</v>
      </c>
    </row>
    <row r="157" spans="1:5" x14ac:dyDescent="0.35">
      <c r="A157" s="161" t="s">
        <v>345</v>
      </c>
      <c r="B157" s="480">
        <v>700</v>
      </c>
      <c r="C157" s="480">
        <v>700</v>
      </c>
      <c r="D157" s="480">
        <v>700</v>
      </c>
      <c r="E157" s="492">
        <f t="shared" si="3"/>
        <v>100</v>
      </c>
    </row>
    <row r="158" spans="1:5" x14ac:dyDescent="0.35">
      <c r="A158" s="216" t="s">
        <v>239</v>
      </c>
      <c r="B158" s="249">
        <f>SUM(B159:B160)</f>
        <v>360</v>
      </c>
      <c r="C158" s="249">
        <f>SUM(C159:C159)</f>
        <v>250</v>
      </c>
      <c r="D158" s="249">
        <f>SUM(D159:D159)</f>
        <v>100</v>
      </c>
      <c r="E158" s="326">
        <f t="shared" si="3"/>
        <v>40</v>
      </c>
    </row>
    <row r="159" spans="1:5" x14ac:dyDescent="0.35">
      <c r="A159" s="158" t="s">
        <v>346</v>
      </c>
      <c r="B159" s="478">
        <v>250</v>
      </c>
      <c r="C159" s="478">
        <v>250</v>
      </c>
      <c r="D159" s="478">
        <v>100</v>
      </c>
      <c r="E159" s="490">
        <f t="shared" si="3"/>
        <v>40</v>
      </c>
    </row>
    <row r="160" spans="1:5" x14ac:dyDescent="0.35">
      <c r="A160" s="161" t="s">
        <v>347</v>
      </c>
      <c r="B160" s="480">
        <v>110</v>
      </c>
      <c r="C160" s="480"/>
      <c r="D160" s="480"/>
      <c r="E160" s="492"/>
    </row>
    <row r="161" spans="1:5" x14ac:dyDescent="0.35">
      <c r="A161" s="216" t="s">
        <v>41</v>
      </c>
      <c r="B161" s="249">
        <f>B162</f>
        <v>2800</v>
      </c>
      <c r="C161" s="249">
        <f>C162</f>
        <v>2800</v>
      </c>
      <c r="D161" s="249">
        <f>D162</f>
        <v>1124</v>
      </c>
      <c r="E161" s="326">
        <f>(D161/C161)*100</f>
        <v>40.142857142857139</v>
      </c>
    </row>
    <row r="162" spans="1:5" x14ac:dyDescent="0.35">
      <c r="A162" s="157" t="s">
        <v>348</v>
      </c>
      <c r="B162" s="481">
        <v>2800</v>
      </c>
      <c r="C162" s="481">
        <v>2800</v>
      </c>
      <c r="D162" s="493">
        <v>1124</v>
      </c>
      <c r="E162" s="494">
        <f>(D162/C162)*100</f>
        <v>40.142857142857139</v>
      </c>
    </row>
    <row r="163" spans="1:5" x14ac:dyDescent="0.35">
      <c r="A163" s="216" t="s">
        <v>289</v>
      </c>
      <c r="B163" s="249">
        <f>B164</f>
        <v>630</v>
      </c>
      <c r="C163" s="249">
        <f>C164</f>
        <v>630</v>
      </c>
      <c r="D163" s="249">
        <f>D164</f>
        <v>630</v>
      </c>
      <c r="E163" s="326">
        <f>(D163/C163)*100</f>
        <v>100</v>
      </c>
    </row>
    <row r="164" spans="1:5" x14ac:dyDescent="0.35">
      <c r="A164" s="157" t="s">
        <v>349</v>
      </c>
      <c r="B164" s="481">
        <v>630</v>
      </c>
      <c r="C164" s="481">
        <v>630</v>
      </c>
      <c r="D164" s="481">
        <v>630</v>
      </c>
      <c r="E164" s="495">
        <f>(D164/C164)*100</f>
        <v>100</v>
      </c>
    </row>
    <row r="165" spans="1:5" x14ac:dyDescent="0.35">
      <c r="A165" s="378" t="s">
        <v>174</v>
      </c>
      <c r="B165" s="433">
        <f>B166+B170+B175+B177+B168</f>
        <v>9760</v>
      </c>
      <c r="C165" s="433">
        <f>C166+C170+C175+C177+C168</f>
        <v>8870</v>
      </c>
      <c r="D165" s="433">
        <f>D166+D170+D175+D177+D168</f>
        <v>5065.4799999999996</v>
      </c>
      <c r="E165" s="487">
        <f>(IFERROR(D165/C165,0))*100</f>
        <v>57.108004509582855</v>
      </c>
    </row>
    <row r="166" spans="1:5" x14ac:dyDescent="0.35">
      <c r="A166" s="216" t="s">
        <v>178</v>
      </c>
      <c r="B166" s="482">
        <f>B167</f>
        <v>1400</v>
      </c>
      <c r="C166" s="482">
        <f>C167</f>
        <v>680</v>
      </c>
      <c r="D166" s="482">
        <f>D167</f>
        <v>380</v>
      </c>
      <c r="E166" s="496">
        <f t="shared" ref="E166:E178" si="4">(D166/C166)*100</f>
        <v>55.882352941176471</v>
      </c>
    </row>
    <row r="167" spans="1:5" x14ac:dyDescent="0.35">
      <c r="A167" s="157" t="s">
        <v>208</v>
      </c>
      <c r="B167" s="483">
        <v>1400</v>
      </c>
      <c r="C167" s="483">
        <v>680</v>
      </c>
      <c r="D167" s="483">
        <v>380</v>
      </c>
      <c r="E167" s="497">
        <f t="shared" si="4"/>
        <v>55.882352941176471</v>
      </c>
    </row>
    <row r="168" spans="1:5" x14ac:dyDescent="0.35">
      <c r="A168" s="216" t="s">
        <v>39</v>
      </c>
      <c r="B168" s="482">
        <f>B169</f>
        <v>2000</v>
      </c>
      <c r="C168" s="482">
        <f>C169</f>
        <v>2000</v>
      </c>
      <c r="D168" s="482">
        <f>D169</f>
        <v>871</v>
      </c>
      <c r="E168" s="496">
        <f t="shared" si="4"/>
        <v>43.55</v>
      </c>
    </row>
    <row r="169" spans="1:5" x14ac:dyDescent="0.35">
      <c r="A169" s="157" t="s">
        <v>350</v>
      </c>
      <c r="B169" s="481">
        <v>2000</v>
      </c>
      <c r="C169" s="483">
        <v>2000</v>
      </c>
      <c r="D169" s="483">
        <v>871</v>
      </c>
      <c r="E169" s="497">
        <f t="shared" si="4"/>
        <v>43.55</v>
      </c>
    </row>
    <row r="170" spans="1:5" x14ac:dyDescent="0.35">
      <c r="A170" s="216" t="s">
        <v>337</v>
      </c>
      <c r="B170" s="484">
        <f>SUM(B171:B174)</f>
        <v>3200</v>
      </c>
      <c r="C170" s="484">
        <f>SUM(C171:C174)</f>
        <v>3030</v>
      </c>
      <c r="D170" s="484">
        <f>SUM(D171:D174)</f>
        <v>2450</v>
      </c>
      <c r="E170" s="498">
        <f t="shared" si="4"/>
        <v>80.858085808580853</v>
      </c>
    </row>
    <row r="171" spans="1:5" x14ac:dyDescent="0.35">
      <c r="A171" s="158" t="s">
        <v>343</v>
      </c>
      <c r="B171" s="478">
        <v>1550</v>
      </c>
      <c r="C171" s="478">
        <v>1550</v>
      </c>
      <c r="D171" s="478">
        <v>1258</v>
      </c>
      <c r="E171" s="490">
        <f t="shared" si="4"/>
        <v>81.161290322580655</v>
      </c>
    </row>
    <row r="172" spans="1:5" ht="29" x14ac:dyDescent="0.35">
      <c r="A172" s="159" t="s">
        <v>351</v>
      </c>
      <c r="B172" s="479">
        <v>200</v>
      </c>
      <c r="C172" s="485">
        <v>30</v>
      </c>
      <c r="D172" s="485">
        <v>12</v>
      </c>
      <c r="E172" s="499">
        <f t="shared" si="4"/>
        <v>40</v>
      </c>
    </row>
    <row r="173" spans="1:5" ht="29" customHeight="1" x14ac:dyDescent="0.35">
      <c r="A173" s="159" t="s">
        <v>352</v>
      </c>
      <c r="B173" s="479">
        <v>450</v>
      </c>
      <c r="C173" s="485">
        <v>450</v>
      </c>
      <c r="D173" s="485">
        <v>180</v>
      </c>
      <c r="E173" s="499">
        <f t="shared" si="4"/>
        <v>40</v>
      </c>
    </row>
    <row r="174" spans="1:5" ht="29" customHeight="1" x14ac:dyDescent="0.35">
      <c r="A174" s="161" t="s">
        <v>353</v>
      </c>
      <c r="B174" s="480">
        <v>1000</v>
      </c>
      <c r="C174" s="486">
        <v>1000</v>
      </c>
      <c r="D174" s="486">
        <v>1000</v>
      </c>
      <c r="E174" s="500">
        <f t="shared" si="4"/>
        <v>100</v>
      </c>
    </row>
    <row r="175" spans="1:5" x14ac:dyDescent="0.35">
      <c r="A175" s="216" t="s">
        <v>239</v>
      </c>
      <c r="B175" s="249">
        <f>B176</f>
        <v>2860</v>
      </c>
      <c r="C175" s="249">
        <f>C176</f>
        <v>2860</v>
      </c>
      <c r="D175" s="249">
        <f>D176</f>
        <v>1223.48</v>
      </c>
      <c r="E175" s="326">
        <f t="shared" si="4"/>
        <v>42.779020979020984</v>
      </c>
    </row>
    <row r="176" spans="1:5" ht="14.5" customHeight="1" x14ac:dyDescent="0.35">
      <c r="A176" s="157" t="s">
        <v>240</v>
      </c>
      <c r="B176" s="481">
        <v>2860</v>
      </c>
      <c r="C176" s="481">
        <v>2860</v>
      </c>
      <c r="D176" s="481">
        <v>1223.48</v>
      </c>
      <c r="E176" s="495">
        <f t="shared" si="4"/>
        <v>42.779020979020984</v>
      </c>
    </row>
    <row r="177" spans="1:5" x14ac:dyDescent="0.35">
      <c r="A177" s="216" t="s">
        <v>289</v>
      </c>
      <c r="B177" s="484">
        <f>B178</f>
        <v>300</v>
      </c>
      <c r="C177" s="484">
        <f>C178</f>
        <v>300</v>
      </c>
      <c r="D177" s="484">
        <f>D178</f>
        <v>141</v>
      </c>
      <c r="E177" s="498">
        <f t="shared" si="4"/>
        <v>47</v>
      </c>
    </row>
    <row r="178" spans="1:5" ht="14.5" customHeight="1" x14ac:dyDescent="0.35">
      <c r="A178" s="157" t="s">
        <v>290</v>
      </c>
      <c r="B178" s="481">
        <v>300</v>
      </c>
      <c r="C178" s="481">
        <v>300</v>
      </c>
      <c r="D178" s="481">
        <v>141</v>
      </c>
      <c r="E178" s="495">
        <f t="shared" si="4"/>
        <v>47</v>
      </c>
    </row>
    <row r="179" spans="1:5" x14ac:dyDescent="0.35">
      <c r="A179" s="132" t="s">
        <v>14</v>
      </c>
      <c r="B179" s="501">
        <f>B138+B165</f>
        <v>49461.732500810002</v>
      </c>
      <c r="C179" s="433">
        <f>C138+C165</f>
        <v>48461.732500810002</v>
      </c>
      <c r="D179" s="433">
        <f>D138+D165</f>
        <v>23374.247804539998</v>
      </c>
      <c r="E179" s="487">
        <f>(IFERROR(D179/C179,0))*100</f>
        <v>48.23238171303371</v>
      </c>
    </row>
    <row r="180" spans="1:5" ht="39.65" customHeight="1" x14ac:dyDescent="0.35">
      <c r="A180" s="778" t="s">
        <v>67</v>
      </c>
      <c r="B180" s="778"/>
      <c r="C180" s="778"/>
      <c r="D180" s="778"/>
      <c r="E180" s="778"/>
    </row>
    <row r="181" spans="1:5" x14ac:dyDescent="0.35">
      <c r="A181" s="767" t="s">
        <v>68</v>
      </c>
      <c r="B181" s="767"/>
      <c r="C181" s="767"/>
      <c r="D181" s="767"/>
      <c r="E181" s="767"/>
    </row>
  </sheetData>
  <mergeCells count="17">
    <mergeCell ref="A133:D133"/>
    <mergeCell ref="A135:E135"/>
    <mergeCell ref="A136:A137"/>
    <mergeCell ref="A180:E180"/>
    <mergeCell ref="A181:E181"/>
    <mergeCell ref="A45:C45"/>
    <mergeCell ref="A70:A71"/>
    <mergeCell ref="A114:D114"/>
    <mergeCell ref="A115:D115"/>
    <mergeCell ref="A117:D117"/>
    <mergeCell ref="A118:A119"/>
    <mergeCell ref="A132:D132"/>
    <mergeCell ref="A48:D48"/>
    <mergeCell ref="A49:A50"/>
    <mergeCell ref="A66:D66"/>
    <mergeCell ref="A67:D67"/>
    <mergeCell ref="A69:D69"/>
  </mergeCells>
  <printOptions verticalCentered="1"/>
  <pageMargins left="0.70866141732283472" right="0.70866141732283472" top="0.74803149606299213" bottom="0.74803149606299213" header="0.31496062992125984" footer="0.31496062992125984"/>
  <pageSetup paperSize="9" scale="60" fitToHeight="3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2" manualBreakCount="2">
    <brk id="67" max="4" man="1"/>
    <brk id="133" max="4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1F295-8BCA-4AAC-8055-0E533E9B1762}">
  <sheetPr codeName="Sheet18"/>
  <dimension ref="A1:E104"/>
  <sheetViews>
    <sheetView topLeftCell="A35" zoomScale="95" zoomScaleNormal="95" workbookViewId="0">
      <selection activeCell="E35" sqref="E35"/>
    </sheetView>
  </sheetViews>
  <sheetFormatPr defaultColWidth="8.90625" defaultRowHeight="14.5" x14ac:dyDescent="0.35"/>
  <cols>
    <col min="1" max="1" width="46.453125" style="2" customWidth="1"/>
    <col min="2" max="2" width="21.1796875" style="2" customWidth="1"/>
    <col min="3" max="3" width="22.54296875" style="2" customWidth="1"/>
    <col min="4" max="4" width="19" style="2" customWidth="1"/>
    <col min="5" max="5" width="14.453125" style="2" customWidth="1"/>
    <col min="6" max="16384" width="8.90625" style="2"/>
  </cols>
  <sheetData>
    <row r="1" spans="1:3" x14ac:dyDescent="0.35">
      <c r="A1" s="7" t="s">
        <v>250</v>
      </c>
    </row>
    <row r="2" spans="1:3" x14ac:dyDescent="0.35">
      <c r="A2" s="130" t="s">
        <v>4</v>
      </c>
      <c r="B2" s="48" t="s">
        <v>5</v>
      </c>
      <c r="C2" s="48" t="s">
        <v>6</v>
      </c>
    </row>
    <row r="3" spans="1:3" x14ac:dyDescent="0.35">
      <c r="A3" s="191" t="s">
        <v>7</v>
      </c>
      <c r="B3" s="446">
        <v>17594</v>
      </c>
      <c r="C3" s="446">
        <v>5509.9699999999993</v>
      </c>
    </row>
    <row r="4" spans="1:3" x14ac:dyDescent="0.35">
      <c r="A4" s="57" t="s">
        <v>39</v>
      </c>
      <c r="B4" s="471">
        <v>800</v>
      </c>
      <c r="C4" s="471"/>
    </row>
    <row r="5" spans="1:3" ht="29" x14ac:dyDescent="0.35">
      <c r="A5" s="181" t="s">
        <v>252</v>
      </c>
      <c r="B5" s="473">
        <v>800</v>
      </c>
      <c r="C5" s="502"/>
    </row>
    <row r="6" spans="1:3" x14ac:dyDescent="0.35">
      <c r="A6" s="57" t="s">
        <v>253</v>
      </c>
      <c r="B6" s="471">
        <v>16794</v>
      </c>
      <c r="C6" s="471">
        <v>5509.9699999999993</v>
      </c>
    </row>
    <row r="7" spans="1:3" ht="29" x14ac:dyDescent="0.35">
      <c r="A7" s="182" t="s">
        <v>254</v>
      </c>
      <c r="B7" s="503">
        <v>4600</v>
      </c>
      <c r="C7" s="503">
        <v>1600</v>
      </c>
    </row>
    <row r="8" spans="1:3" x14ac:dyDescent="0.35">
      <c r="A8" s="183" t="s">
        <v>255</v>
      </c>
      <c r="B8" s="504">
        <v>960</v>
      </c>
      <c r="C8" s="504"/>
    </row>
    <row r="9" spans="1:3" ht="15.65" customHeight="1" x14ac:dyDescent="0.35">
      <c r="A9" s="183" t="s">
        <v>256</v>
      </c>
      <c r="B9" s="504">
        <v>300</v>
      </c>
      <c r="C9" s="504"/>
    </row>
    <row r="10" spans="1:3" ht="43.5" x14ac:dyDescent="0.35">
      <c r="A10" s="183" t="s">
        <v>257</v>
      </c>
      <c r="B10" s="504">
        <v>1500</v>
      </c>
      <c r="C10" s="504"/>
    </row>
    <row r="11" spans="1:3" ht="29" x14ac:dyDescent="0.35">
      <c r="A11" s="183" t="s">
        <v>258</v>
      </c>
      <c r="B11" s="504">
        <v>1500</v>
      </c>
      <c r="C11" s="504"/>
    </row>
    <row r="12" spans="1:3" ht="29" x14ac:dyDescent="0.35">
      <c r="A12" s="183" t="s">
        <v>259</v>
      </c>
      <c r="B12" s="504">
        <v>800</v>
      </c>
      <c r="C12" s="504">
        <v>165.77</v>
      </c>
    </row>
    <row r="13" spans="1:3" x14ac:dyDescent="0.35">
      <c r="A13" s="183" t="s">
        <v>260</v>
      </c>
      <c r="B13" s="504">
        <v>1100</v>
      </c>
      <c r="C13" s="504"/>
    </row>
    <row r="14" spans="1:3" ht="29" x14ac:dyDescent="0.35">
      <c r="A14" s="183" t="s">
        <v>261</v>
      </c>
      <c r="B14" s="504">
        <v>2100</v>
      </c>
      <c r="C14" s="504">
        <v>344.2</v>
      </c>
    </row>
    <row r="15" spans="1:3" ht="29" x14ac:dyDescent="0.35">
      <c r="A15" s="183" t="s">
        <v>262</v>
      </c>
      <c r="B15" s="504">
        <v>3900</v>
      </c>
      <c r="C15" s="504">
        <v>3400</v>
      </c>
    </row>
    <row r="16" spans="1:3" ht="43.5" x14ac:dyDescent="0.35">
      <c r="A16" s="184" t="s">
        <v>263</v>
      </c>
      <c r="B16" s="505">
        <v>34</v>
      </c>
      <c r="C16" s="505"/>
    </row>
    <row r="17" spans="1:4" x14ac:dyDescent="0.35">
      <c r="A17" s="191" t="s">
        <v>13</v>
      </c>
      <c r="B17" s="506"/>
      <c r="C17" s="506"/>
    </row>
    <row r="18" spans="1:4" x14ac:dyDescent="0.35">
      <c r="A18" s="191" t="s">
        <v>14</v>
      </c>
      <c r="B18" s="446">
        <v>17594</v>
      </c>
      <c r="C18" s="446">
        <v>5509.9699999999993</v>
      </c>
    </row>
    <row r="19" spans="1:4" s="123" customFormat="1" ht="23.4" customHeight="1" x14ac:dyDescent="0.3">
      <c r="A19" s="788" t="s">
        <v>15</v>
      </c>
      <c r="B19" s="788"/>
      <c r="C19" s="788"/>
    </row>
    <row r="20" spans="1:4" s="123" customFormat="1" ht="12" x14ac:dyDescent="0.3">
      <c r="A20" s="1" t="s">
        <v>2</v>
      </c>
    </row>
    <row r="22" spans="1:4" ht="27" customHeight="1" x14ac:dyDescent="0.35">
      <c r="A22" s="790" t="s">
        <v>190</v>
      </c>
      <c r="B22" s="790"/>
      <c r="C22" s="790"/>
      <c r="D22" s="790"/>
    </row>
    <row r="23" spans="1:4" x14ac:dyDescent="0.35">
      <c r="A23" s="806" t="s">
        <v>151</v>
      </c>
      <c r="B23" s="3" t="s">
        <v>5</v>
      </c>
      <c r="C23" s="3" t="s">
        <v>166</v>
      </c>
      <c r="D23" s="3" t="s">
        <v>18</v>
      </c>
    </row>
    <row r="24" spans="1:4" x14ac:dyDescent="0.35">
      <c r="A24" s="807"/>
      <c r="B24" s="133" t="s">
        <v>19</v>
      </c>
      <c r="C24" s="133" t="s">
        <v>20</v>
      </c>
      <c r="D24" s="133" t="s">
        <v>21</v>
      </c>
    </row>
    <row r="25" spans="1:4" x14ac:dyDescent="0.35">
      <c r="A25" s="17" t="s">
        <v>7</v>
      </c>
      <c r="B25" s="18">
        <v>17594</v>
      </c>
      <c r="C25" s="19"/>
      <c r="D25" s="20"/>
    </row>
    <row r="26" spans="1:4" x14ac:dyDescent="0.35">
      <c r="A26" s="21" t="s">
        <v>264</v>
      </c>
      <c r="B26" s="22">
        <v>17560</v>
      </c>
      <c r="C26" s="22">
        <v>7770.93</v>
      </c>
      <c r="D26" s="294">
        <v>44.253587699316633</v>
      </c>
    </row>
    <row r="27" spans="1:4" x14ac:dyDescent="0.35">
      <c r="A27" s="23" t="s">
        <v>49</v>
      </c>
      <c r="B27" s="24">
        <v>17560</v>
      </c>
      <c r="C27" s="24">
        <v>7770.93</v>
      </c>
      <c r="D27" s="296">
        <v>44.253587699316633</v>
      </c>
    </row>
    <row r="28" spans="1:4" x14ac:dyDescent="0.35">
      <c r="A28" s="25" t="s">
        <v>105</v>
      </c>
      <c r="B28" s="26">
        <v>0</v>
      </c>
      <c r="C28" s="26">
        <v>0</v>
      </c>
      <c r="D28" s="300">
        <v>0</v>
      </c>
    </row>
    <row r="29" spans="1:4" x14ac:dyDescent="0.35">
      <c r="A29" s="108" t="s">
        <v>66</v>
      </c>
      <c r="B29" s="28">
        <v>34</v>
      </c>
      <c r="C29" s="29"/>
      <c r="D29" s="301">
        <v>0</v>
      </c>
    </row>
    <row r="30" spans="1:4" x14ac:dyDescent="0.35">
      <c r="A30" s="17" t="s">
        <v>13</v>
      </c>
      <c r="B30" s="18">
        <v>0</v>
      </c>
      <c r="C30" s="19"/>
      <c r="D30" s="302">
        <v>0</v>
      </c>
    </row>
    <row r="31" spans="1:4" x14ac:dyDescent="0.35">
      <c r="A31" s="21" t="s">
        <v>265</v>
      </c>
      <c r="B31" s="22">
        <v>0</v>
      </c>
      <c r="C31" s="22">
        <v>0</v>
      </c>
      <c r="D31" s="294">
        <v>0</v>
      </c>
    </row>
    <row r="32" spans="1:4" x14ac:dyDescent="0.35">
      <c r="A32" s="23" t="s">
        <v>49</v>
      </c>
      <c r="B32" s="24"/>
      <c r="C32" s="24"/>
      <c r="D32" s="296">
        <v>0</v>
      </c>
    </row>
    <row r="33" spans="1:4" x14ac:dyDescent="0.35">
      <c r="A33" s="25" t="s">
        <v>105</v>
      </c>
      <c r="B33" s="32">
        <v>0</v>
      </c>
      <c r="C33" s="32">
        <v>0</v>
      </c>
      <c r="D33" s="297">
        <v>0</v>
      </c>
    </row>
    <row r="34" spans="1:4" x14ac:dyDescent="0.35">
      <c r="A34" s="108" t="s">
        <v>66</v>
      </c>
      <c r="B34" s="28">
        <v>0</v>
      </c>
      <c r="C34" s="29"/>
      <c r="D34" s="301">
        <v>0</v>
      </c>
    </row>
    <row r="35" spans="1:4" x14ac:dyDescent="0.35">
      <c r="A35" s="17" t="s">
        <v>14</v>
      </c>
      <c r="B35" s="18">
        <v>17594</v>
      </c>
      <c r="C35" s="19"/>
      <c r="D35" s="302">
        <v>0</v>
      </c>
    </row>
    <row r="36" spans="1:4" x14ac:dyDescent="0.35">
      <c r="A36" s="21" t="s">
        <v>265</v>
      </c>
      <c r="B36" s="22">
        <v>17560</v>
      </c>
      <c r="C36" s="22">
        <v>7770.93</v>
      </c>
      <c r="D36" s="294">
        <v>44.253587699316633</v>
      </c>
    </row>
    <row r="37" spans="1:4" x14ac:dyDescent="0.35">
      <c r="A37" s="23" t="s">
        <v>49</v>
      </c>
      <c r="B37" s="24">
        <v>17560</v>
      </c>
      <c r="C37" s="24">
        <v>7770.93</v>
      </c>
      <c r="D37" s="296">
        <v>44.253587699316633</v>
      </c>
    </row>
    <row r="38" spans="1:4" x14ac:dyDescent="0.35">
      <c r="A38" s="25" t="s">
        <v>105</v>
      </c>
      <c r="B38" s="32">
        <v>0</v>
      </c>
      <c r="C38" s="32">
        <v>0</v>
      </c>
      <c r="D38" s="297">
        <v>0</v>
      </c>
    </row>
    <row r="39" spans="1:4" x14ac:dyDescent="0.35">
      <c r="A39" s="108" t="s">
        <v>66</v>
      </c>
      <c r="B39" s="28">
        <v>34</v>
      </c>
      <c r="C39" s="29"/>
      <c r="D39" s="301">
        <v>0</v>
      </c>
    </row>
    <row r="40" spans="1:4" s="123" customFormat="1" ht="36.5" customHeight="1" x14ac:dyDescent="0.3">
      <c r="A40" s="770" t="s">
        <v>369</v>
      </c>
      <c r="B40" s="770"/>
      <c r="C40" s="770"/>
      <c r="D40" s="770"/>
    </row>
    <row r="41" spans="1:4" s="123" customFormat="1" ht="12" x14ac:dyDescent="0.3">
      <c r="A41" s="789" t="s">
        <v>24</v>
      </c>
      <c r="B41" s="789"/>
      <c r="C41" s="789"/>
      <c r="D41" s="789"/>
    </row>
    <row r="43" spans="1:4" ht="29.4" customHeight="1" x14ac:dyDescent="0.35">
      <c r="A43" s="781" t="s">
        <v>363</v>
      </c>
      <c r="B43" s="781"/>
      <c r="C43" s="781"/>
      <c r="D43" s="781"/>
    </row>
    <row r="44" spans="1:4" x14ac:dyDescent="0.35">
      <c r="A44" s="803" t="s">
        <v>25</v>
      </c>
      <c r="B44" s="14" t="s">
        <v>5</v>
      </c>
      <c r="C44" s="61" t="s">
        <v>17</v>
      </c>
      <c r="D44" s="61" t="s">
        <v>18</v>
      </c>
    </row>
    <row r="45" spans="1:4" x14ac:dyDescent="0.35">
      <c r="A45" s="803"/>
      <c r="B45" s="36" t="s">
        <v>19</v>
      </c>
      <c r="C45" s="36" t="s">
        <v>20</v>
      </c>
      <c r="D45" s="36" t="s">
        <v>21</v>
      </c>
    </row>
    <row r="46" spans="1:4" x14ac:dyDescent="0.35">
      <c r="A46" s="59" t="s">
        <v>26</v>
      </c>
      <c r="B46" s="235">
        <v>10509.970000000001</v>
      </c>
      <c r="C46" s="235">
        <v>4860.9534000000003</v>
      </c>
      <c r="D46" s="324">
        <v>46.250877975864817</v>
      </c>
    </row>
    <row r="47" spans="1:4" x14ac:dyDescent="0.35">
      <c r="A47" s="63" t="s">
        <v>27</v>
      </c>
      <c r="B47" s="235">
        <v>10509.970000000001</v>
      </c>
      <c r="C47" s="235">
        <v>4860.9534000000003</v>
      </c>
      <c r="D47" s="324">
        <v>46.250877975864817</v>
      </c>
    </row>
    <row r="48" spans="1:4" x14ac:dyDescent="0.35">
      <c r="A48" s="218" t="s">
        <v>39</v>
      </c>
      <c r="B48" s="507">
        <v>800</v>
      </c>
      <c r="C48" s="507">
        <v>320</v>
      </c>
      <c r="D48" s="508">
        <v>40</v>
      </c>
    </row>
    <row r="49" spans="1:4" ht="29" x14ac:dyDescent="0.35">
      <c r="A49" s="226" t="s">
        <v>252</v>
      </c>
      <c r="B49" s="475">
        <v>800</v>
      </c>
      <c r="C49" s="475">
        <v>320</v>
      </c>
      <c r="D49" s="509">
        <v>40</v>
      </c>
    </row>
    <row r="50" spans="1:4" x14ac:dyDescent="0.35">
      <c r="A50" s="218" t="s">
        <v>253</v>
      </c>
      <c r="B50" s="507">
        <v>9709.9700000000012</v>
      </c>
      <c r="C50" s="507">
        <v>4540.9534000000003</v>
      </c>
      <c r="D50" s="508">
        <v>46.765884961539527</v>
      </c>
    </row>
    <row r="51" spans="1:4" ht="29" x14ac:dyDescent="0.35">
      <c r="A51" s="223" t="s">
        <v>254</v>
      </c>
      <c r="B51" s="510">
        <v>4600</v>
      </c>
      <c r="C51" s="510">
        <v>2304.2200000000003</v>
      </c>
      <c r="D51" s="511">
        <v>50.091739130434789</v>
      </c>
    </row>
    <row r="52" spans="1:4" x14ac:dyDescent="0.35">
      <c r="A52" s="224" t="s">
        <v>255</v>
      </c>
      <c r="B52" s="512">
        <v>400</v>
      </c>
      <c r="C52" s="512">
        <v>230.72</v>
      </c>
      <c r="D52" s="513">
        <v>57.68</v>
      </c>
    </row>
    <row r="53" spans="1:4" ht="29" x14ac:dyDescent="0.35">
      <c r="A53" s="224" t="s">
        <v>256</v>
      </c>
      <c r="B53" s="512">
        <v>300</v>
      </c>
      <c r="C53" s="512">
        <v>162.88</v>
      </c>
      <c r="D53" s="513">
        <v>54.293333333333329</v>
      </c>
    </row>
    <row r="54" spans="1:4" ht="29" x14ac:dyDescent="0.35">
      <c r="A54" s="224" t="s">
        <v>259</v>
      </c>
      <c r="B54" s="512">
        <v>165.77</v>
      </c>
      <c r="C54" s="512">
        <v>68.433400000000006</v>
      </c>
      <c r="D54" s="513">
        <v>41.282137901912293</v>
      </c>
    </row>
    <row r="55" spans="1:4" ht="29" x14ac:dyDescent="0.35">
      <c r="A55" s="224" t="s">
        <v>261</v>
      </c>
      <c r="B55" s="512">
        <v>344.2</v>
      </c>
      <c r="C55" s="512">
        <v>167.1</v>
      </c>
      <c r="D55" s="513">
        <v>48.547356188262633</v>
      </c>
    </row>
    <row r="56" spans="1:4" ht="29" x14ac:dyDescent="0.35">
      <c r="A56" s="225" t="s">
        <v>262</v>
      </c>
      <c r="B56" s="514">
        <v>3900</v>
      </c>
      <c r="C56" s="514">
        <v>1607.6</v>
      </c>
      <c r="D56" s="515">
        <v>41.220512820512816</v>
      </c>
    </row>
    <row r="57" spans="1:4" x14ac:dyDescent="0.35">
      <c r="A57" s="63" t="s">
        <v>28</v>
      </c>
      <c r="B57" s="235"/>
      <c r="C57" s="235"/>
      <c r="D57" s="324"/>
    </row>
    <row r="58" spans="1:4" x14ac:dyDescent="0.35">
      <c r="A58" s="59" t="s">
        <v>29</v>
      </c>
      <c r="B58" s="235"/>
      <c r="C58" s="235"/>
      <c r="D58" s="324"/>
    </row>
    <row r="59" spans="1:4" x14ac:dyDescent="0.35">
      <c r="A59" s="63" t="s">
        <v>30</v>
      </c>
      <c r="B59" s="235"/>
      <c r="C59" s="235"/>
      <c r="D59" s="324"/>
    </row>
    <row r="60" spans="1:4" x14ac:dyDescent="0.35">
      <c r="A60" s="63" t="s">
        <v>31</v>
      </c>
      <c r="B60" s="235"/>
      <c r="C60" s="235"/>
      <c r="D60" s="324"/>
    </row>
    <row r="61" spans="1:4" x14ac:dyDescent="0.35">
      <c r="A61" s="59" t="s">
        <v>32</v>
      </c>
      <c r="B61" s="235">
        <v>10509.970000000001</v>
      </c>
      <c r="C61" s="235">
        <v>4860.9534000000003</v>
      </c>
      <c r="D61" s="324">
        <v>46.250877975864817</v>
      </c>
    </row>
    <row r="62" spans="1:4" s="123" customFormat="1" ht="48" customHeight="1" x14ac:dyDescent="0.3">
      <c r="A62" s="778" t="s">
        <v>134</v>
      </c>
      <c r="B62" s="778"/>
      <c r="C62" s="778"/>
      <c r="D62" s="778"/>
    </row>
    <row r="63" spans="1:4" s="123" customFormat="1" ht="12" x14ac:dyDescent="0.3">
      <c r="A63" s="798" t="s">
        <v>372</v>
      </c>
      <c r="B63" s="798"/>
      <c r="C63" s="798"/>
      <c r="D63" s="798"/>
    </row>
    <row r="64" spans="1:4" x14ac:dyDescent="0.35">
      <c r="A64" s="137"/>
      <c r="B64" s="137"/>
      <c r="C64" s="137"/>
      <c r="D64" s="137"/>
    </row>
    <row r="65" spans="1:4" ht="27" customHeight="1" x14ac:dyDescent="0.35">
      <c r="A65" s="781" t="s">
        <v>192</v>
      </c>
      <c r="B65" s="781"/>
      <c r="C65" s="781"/>
      <c r="D65" s="781"/>
    </row>
    <row r="66" spans="1:4" x14ac:dyDescent="0.35">
      <c r="A66" s="808" t="s">
        <v>25</v>
      </c>
      <c r="B66" s="34" t="s">
        <v>5</v>
      </c>
      <c r="C66" s="35" t="s">
        <v>17</v>
      </c>
      <c r="D66" s="35" t="s">
        <v>18</v>
      </c>
    </row>
    <row r="67" spans="1:4" x14ac:dyDescent="0.35">
      <c r="A67" s="809"/>
      <c r="B67" s="36" t="s">
        <v>19</v>
      </c>
      <c r="C67" s="36" t="s">
        <v>20</v>
      </c>
      <c r="D67" s="36" t="s">
        <v>21</v>
      </c>
    </row>
    <row r="68" spans="1:4" x14ac:dyDescent="0.35">
      <c r="A68" s="138" t="s">
        <v>26</v>
      </c>
      <c r="B68" s="235">
        <v>7050.03</v>
      </c>
      <c r="C68" s="235">
        <v>2909.9766000000004</v>
      </c>
      <c r="D68" s="324">
        <v>41.276088186858786</v>
      </c>
    </row>
    <row r="69" spans="1:4" x14ac:dyDescent="0.35">
      <c r="A69" s="58" t="s">
        <v>27</v>
      </c>
      <c r="B69" s="235">
        <v>7050.03</v>
      </c>
      <c r="C69" s="235">
        <v>2909.9766000000004</v>
      </c>
      <c r="D69" s="324">
        <v>41.276088186858786</v>
      </c>
    </row>
    <row r="70" spans="1:4" x14ac:dyDescent="0.35">
      <c r="A70" s="6" t="s">
        <v>253</v>
      </c>
      <c r="B70" s="259">
        <v>7050.03</v>
      </c>
      <c r="C70" s="259">
        <v>2909.9766000000004</v>
      </c>
      <c r="D70" s="342">
        <v>41.276088186858786</v>
      </c>
    </row>
    <row r="71" spans="1:4" x14ac:dyDescent="0.35">
      <c r="A71" s="223" t="s">
        <v>255</v>
      </c>
      <c r="B71" s="510">
        <v>560</v>
      </c>
      <c r="C71" s="510">
        <v>316.27999999999997</v>
      </c>
      <c r="D71" s="511">
        <v>56.478571428571421</v>
      </c>
    </row>
    <row r="72" spans="1:4" ht="43.5" x14ac:dyDescent="0.35">
      <c r="A72" s="224" t="s">
        <v>257</v>
      </c>
      <c r="B72" s="512">
        <v>1500</v>
      </c>
      <c r="C72" s="512">
        <v>645</v>
      </c>
      <c r="D72" s="513">
        <v>43</v>
      </c>
    </row>
    <row r="73" spans="1:4" ht="29" x14ac:dyDescent="0.35">
      <c r="A73" s="224" t="s">
        <v>258</v>
      </c>
      <c r="B73" s="512">
        <v>1500</v>
      </c>
      <c r="C73" s="512">
        <v>540</v>
      </c>
      <c r="D73" s="513">
        <v>36</v>
      </c>
    </row>
    <row r="74" spans="1:4" ht="29" x14ac:dyDescent="0.35">
      <c r="A74" s="224" t="s">
        <v>259</v>
      </c>
      <c r="B74" s="512">
        <v>634.23</v>
      </c>
      <c r="C74" s="512">
        <v>266.3766</v>
      </c>
      <c r="D74" s="513">
        <v>42</v>
      </c>
    </row>
    <row r="75" spans="1:4" x14ac:dyDescent="0.35">
      <c r="A75" s="224" t="s">
        <v>260</v>
      </c>
      <c r="B75" s="512">
        <v>1100</v>
      </c>
      <c r="C75" s="512">
        <v>440</v>
      </c>
      <c r="D75" s="513">
        <v>40</v>
      </c>
    </row>
    <row r="76" spans="1:4" ht="29" x14ac:dyDescent="0.35">
      <c r="A76" s="225" t="s">
        <v>261</v>
      </c>
      <c r="B76" s="514">
        <v>1755.8</v>
      </c>
      <c r="C76" s="514">
        <v>702.32</v>
      </c>
      <c r="D76" s="515">
        <v>40</v>
      </c>
    </row>
    <row r="77" spans="1:4" x14ac:dyDescent="0.35">
      <c r="A77" s="63" t="s">
        <v>28</v>
      </c>
      <c r="B77" s="235"/>
      <c r="C77" s="235"/>
      <c r="D77" s="324"/>
    </row>
    <row r="78" spans="1:4" x14ac:dyDescent="0.35">
      <c r="A78" s="59" t="s">
        <v>29</v>
      </c>
      <c r="B78" s="235"/>
      <c r="C78" s="235"/>
      <c r="D78" s="324"/>
    </row>
    <row r="79" spans="1:4" x14ac:dyDescent="0.35">
      <c r="A79" s="58" t="s">
        <v>30</v>
      </c>
      <c r="B79" s="235"/>
      <c r="C79" s="235"/>
      <c r="D79" s="324"/>
    </row>
    <row r="80" spans="1:4" x14ac:dyDescent="0.35">
      <c r="A80" s="58" t="s">
        <v>31</v>
      </c>
      <c r="B80" s="235"/>
      <c r="C80" s="235"/>
      <c r="D80" s="324"/>
    </row>
    <row r="81" spans="1:5" x14ac:dyDescent="0.35">
      <c r="A81" s="59" t="s">
        <v>32</v>
      </c>
      <c r="B81" s="235">
        <v>7050.03</v>
      </c>
      <c r="C81" s="235">
        <v>2909.9766000000004</v>
      </c>
      <c r="D81" s="324">
        <v>41.276088186858786</v>
      </c>
    </row>
    <row r="82" spans="1:5" ht="50.4" customHeight="1" x14ac:dyDescent="0.35">
      <c r="A82" s="810" t="s">
        <v>359</v>
      </c>
      <c r="B82" s="778"/>
      <c r="C82" s="778"/>
      <c r="D82" s="778"/>
    </row>
    <row r="83" spans="1:5" x14ac:dyDescent="0.35">
      <c r="A83" s="798" t="s">
        <v>372</v>
      </c>
      <c r="B83" s="798"/>
      <c r="C83" s="798"/>
      <c r="D83" s="798"/>
    </row>
    <row r="85" spans="1:5" ht="27" customHeight="1" x14ac:dyDescent="0.35">
      <c r="A85" s="779" t="s">
        <v>251</v>
      </c>
      <c r="B85" s="779"/>
      <c r="C85" s="779"/>
      <c r="D85" s="779"/>
      <c r="E85" s="779"/>
    </row>
    <row r="86" spans="1:5" ht="29" x14ac:dyDescent="0.35">
      <c r="A86" s="130" t="s">
        <v>4</v>
      </c>
      <c r="B86" s="48" t="s">
        <v>5</v>
      </c>
      <c r="C86" s="48" t="s">
        <v>171</v>
      </c>
      <c r="D86" s="48" t="s">
        <v>172</v>
      </c>
      <c r="E86" s="48" t="s">
        <v>18</v>
      </c>
    </row>
    <row r="87" spans="1:5" x14ac:dyDescent="0.35">
      <c r="A87" s="191" t="s">
        <v>7</v>
      </c>
      <c r="B87" s="446">
        <v>17594</v>
      </c>
      <c r="C87" s="446">
        <v>17560</v>
      </c>
      <c r="D87" s="446">
        <v>7770.93</v>
      </c>
      <c r="E87" s="447">
        <v>44.253587699316633</v>
      </c>
    </row>
    <row r="88" spans="1:5" x14ac:dyDescent="0.35">
      <c r="A88" s="57" t="s">
        <v>39</v>
      </c>
      <c r="B88" s="259">
        <v>800</v>
      </c>
      <c r="C88" s="371">
        <v>800</v>
      </c>
      <c r="D88" s="259">
        <v>320</v>
      </c>
      <c r="E88" s="342">
        <v>40</v>
      </c>
    </row>
    <row r="89" spans="1:5" ht="29" x14ac:dyDescent="0.35">
      <c r="A89" s="90" t="s">
        <v>252</v>
      </c>
      <c r="B89" s="371">
        <v>800</v>
      </c>
      <c r="C89" s="371">
        <v>800</v>
      </c>
      <c r="D89" s="371">
        <v>320</v>
      </c>
      <c r="E89" s="516">
        <v>40</v>
      </c>
    </row>
    <row r="90" spans="1:5" x14ac:dyDescent="0.35">
      <c r="A90" s="216" t="s">
        <v>253</v>
      </c>
      <c r="B90" s="259">
        <v>16794</v>
      </c>
      <c r="C90" s="371">
        <v>16760</v>
      </c>
      <c r="D90" s="259">
        <v>7450.93</v>
      </c>
      <c r="E90" s="342">
        <v>44.45662291169451</v>
      </c>
    </row>
    <row r="91" spans="1:5" ht="29" x14ac:dyDescent="0.35">
      <c r="A91" s="175" t="s">
        <v>254</v>
      </c>
      <c r="B91" s="232">
        <v>4600</v>
      </c>
      <c r="C91" s="232">
        <v>4600</v>
      </c>
      <c r="D91" s="232">
        <v>2304.2200000000003</v>
      </c>
      <c r="E91" s="517">
        <v>50.091739130434789</v>
      </c>
    </row>
    <row r="92" spans="1:5" x14ac:dyDescent="0.35">
      <c r="A92" s="176" t="s">
        <v>255</v>
      </c>
      <c r="B92" s="257">
        <v>960</v>
      </c>
      <c r="C92" s="257">
        <v>960</v>
      </c>
      <c r="D92" s="257">
        <v>547</v>
      </c>
      <c r="E92" s="518">
        <v>56.979166666666671</v>
      </c>
    </row>
    <row r="93" spans="1:5" ht="29" x14ac:dyDescent="0.35">
      <c r="A93" s="176" t="s">
        <v>256</v>
      </c>
      <c r="B93" s="257">
        <v>300</v>
      </c>
      <c r="C93" s="257">
        <v>300</v>
      </c>
      <c r="D93" s="257">
        <v>162.88</v>
      </c>
      <c r="E93" s="518">
        <v>54.293333333333329</v>
      </c>
    </row>
    <row r="94" spans="1:5" ht="43.5" x14ac:dyDescent="0.35">
      <c r="A94" s="176" t="s">
        <v>257</v>
      </c>
      <c r="B94" s="257">
        <v>1500</v>
      </c>
      <c r="C94" s="257">
        <v>1500</v>
      </c>
      <c r="D94" s="257">
        <v>645</v>
      </c>
      <c r="E94" s="518">
        <v>43</v>
      </c>
    </row>
    <row r="95" spans="1:5" ht="29" x14ac:dyDescent="0.35">
      <c r="A95" s="176" t="s">
        <v>258</v>
      </c>
      <c r="B95" s="257">
        <v>1500</v>
      </c>
      <c r="C95" s="257">
        <v>1500</v>
      </c>
      <c r="D95" s="257">
        <v>540</v>
      </c>
      <c r="E95" s="518">
        <v>36</v>
      </c>
    </row>
    <row r="96" spans="1:5" ht="29" x14ac:dyDescent="0.35">
      <c r="A96" s="176" t="s">
        <v>259</v>
      </c>
      <c r="B96" s="257">
        <v>800</v>
      </c>
      <c r="C96" s="257">
        <v>800</v>
      </c>
      <c r="D96" s="257">
        <v>334.81</v>
      </c>
      <c r="E96" s="518">
        <v>41.85125</v>
      </c>
    </row>
    <row r="97" spans="1:5" x14ac:dyDescent="0.35">
      <c r="A97" s="176" t="s">
        <v>260</v>
      </c>
      <c r="B97" s="257">
        <v>1100</v>
      </c>
      <c r="C97" s="257">
        <v>1100</v>
      </c>
      <c r="D97" s="257">
        <v>440</v>
      </c>
      <c r="E97" s="518">
        <v>40</v>
      </c>
    </row>
    <row r="98" spans="1:5" ht="29" x14ac:dyDescent="0.35">
      <c r="A98" s="176" t="s">
        <v>261</v>
      </c>
      <c r="B98" s="257">
        <v>2100</v>
      </c>
      <c r="C98" s="257">
        <v>2100</v>
      </c>
      <c r="D98" s="257">
        <v>869.42000000000007</v>
      </c>
      <c r="E98" s="518">
        <v>41.400952380952383</v>
      </c>
    </row>
    <row r="99" spans="1:5" ht="29" x14ac:dyDescent="0.35">
      <c r="A99" s="176" t="s">
        <v>262</v>
      </c>
      <c r="B99" s="257">
        <v>3900</v>
      </c>
      <c r="C99" s="257">
        <v>3900</v>
      </c>
      <c r="D99" s="257">
        <v>1607.6</v>
      </c>
      <c r="E99" s="518">
        <v>41.220512820512816</v>
      </c>
    </row>
    <row r="100" spans="1:5" ht="43.5" x14ac:dyDescent="0.35">
      <c r="A100" s="177" t="s">
        <v>263</v>
      </c>
      <c r="B100" s="370">
        <v>34</v>
      </c>
      <c r="C100" s="370"/>
      <c r="D100" s="370"/>
      <c r="E100" s="519"/>
    </row>
    <row r="101" spans="1:5" x14ac:dyDescent="0.35">
      <c r="A101" s="191" t="s">
        <v>13</v>
      </c>
      <c r="B101" s="446"/>
      <c r="C101" s="230"/>
      <c r="D101" s="230"/>
      <c r="E101" s="464"/>
    </row>
    <row r="102" spans="1:5" x14ac:dyDescent="0.35">
      <c r="A102" s="191" t="s">
        <v>14</v>
      </c>
      <c r="B102" s="446">
        <v>17594</v>
      </c>
      <c r="C102" s="446">
        <v>17560</v>
      </c>
      <c r="D102" s="446">
        <v>7770.93</v>
      </c>
      <c r="E102" s="447">
        <v>44.253587699316633</v>
      </c>
    </row>
    <row r="103" spans="1:5" s="123" customFormat="1" ht="33" customHeight="1" x14ac:dyDescent="0.3">
      <c r="A103" s="778" t="s">
        <v>67</v>
      </c>
      <c r="B103" s="778"/>
      <c r="C103" s="778"/>
      <c r="D103" s="778"/>
      <c r="E103" s="778"/>
    </row>
    <row r="104" spans="1:5" s="123" customFormat="1" ht="12" x14ac:dyDescent="0.3">
      <c r="A104" s="767" t="s">
        <v>135</v>
      </c>
      <c r="B104" s="767"/>
      <c r="C104" s="767"/>
      <c r="D104" s="767"/>
      <c r="E104" s="767"/>
    </row>
  </sheetData>
  <mergeCells count="16">
    <mergeCell ref="A83:D83"/>
    <mergeCell ref="A85:E85"/>
    <mergeCell ref="A103:E103"/>
    <mergeCell ref="A104:E104"/>
    <mergeCell ref="A44:A45"/>
    <mergeCell ref="A62:D62"/>
    <mergeCell ref="A63:D63"/>
    <mergeCell ref="A65:D65"/>
    <mergeCell ref="A66:A67"/>
    <mergeCell ref="A82:D82"/>
    <mergeCell ref="A43:D43"/>
    <mergeCell ref="A19:C19"/>
    <mergeCell ref="A22:D22"/>
    <mergeCell ref="A23:A24"/>
    <mergeCell ref="A40:D40"/>
    <mergeCell ref="A41:D41"/>
  </mergeCells>
  <printOptions verticalCentered="1"/>
  <pageMargins left="0.70866141732283472" right="0.70866141732283472" top="0.74803149606299213" bottom="0.74803149606299213" header="0.31496062992125984" footer="0.31496062992125984"/>
  <pageSetup paperSize="9" scale="59" fitToWidth="0" fitToHeight="0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63" max="4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9B6C-6DE3-4B0D-AEC9-8347E851185A}">
  <sheetPr codeName="Sheet2">
    <tabColor rgb="FF5983B0"/>
  </sheetPr>
  <dimension ref="A1:E30"/>
  <sheetViews>
    <sheetView zoomScale="85" zoomScaleNormal="85" workbookViewId="0">
      <selection activeCell="J5" sqref="J5"/>
    </sheetView>
  </sheetViews>
  <sheetFormatPr defaultColWidth="11.6328125" defaultRowHeight="12.5" x14ac:dyDescent="0.25"/>
  <cols>
    <col min="1" max="1" width="31.54296875" style="67" customWidth="1"/>
    <col min="2" max="5" width="17.1796875" style="67" customWidth="1"/>
    <col min="6" max="16384" width="11.6328125" style="67"/>
  </cols>
  <sheetData>
    <row r="1" spans="1:5" ht="14.5" x14ac:dyDescent="0.35">
      <c r="A1" s="66" t="s">
        <v>129</v>
      </c>
    </row>
    <row r="2" spans="1:5" ht="14.5" x14ac:dyDescent="0.35">
      <c r="A2" s="66"/>
    </row>
    <row r="3" spans="1:5" ht="45" customHeight="1" x14ac:dyDescent="0.25">
      <c r="A3" s="179" t="s">
        <v>71</v>
      </c>
      <c r="B3" s="180" t="s">
        <v>5</v>
      </c>
      <c r="C3" s="180" t="s">
        <v>7</v>
      </c>
      <c r="D3" s="180" t="s">
        <v>6</v>
      </c>
      <c r="E3" s="180" t="s">
        <v>13</v>
      </c>
    </row>
    <row r="4" spans="1:5" ht="14.5" x14ac:dyDescent="0.35">
      <c r="A4" s="78"/>
      <c r="B4" s="78" t="s">
        <v>72</v>
      </c>
      <c r="C4" s="78" t="s">
        <v>20</v>
      </c>
      <c r="D4" s="78" t="s">
        <v>73</v>
      </c>
      <c r="E4" s="78" t="s">
        <v>74</v>
      </c>
    </row>
    <row r="5" spans="1:5" ht="14.5" x14ac:dyDescent="0.35">
      <c r="A5" s="79" t="s">
        <v>75</v>
      </c>
      <c r="B5" s="544">
        <v>1268.9000000000001</v>
      </c>
      <c r="C5" s="544">
        <v>1268.9000000000001</v>
      </c>
      <c r="D5" s="544">
        <v>0</v>
      </c>
      <c r="E5" s="544">
        <v>0</v>
      </c>
    </row>
    <row r="6" spans="1:5" ht="14.5" x14ac:dyDescent="0.35">
      <c r="A6" s="79" t="s">
        <v>76</v>
      </c>
      <c r="B6" s="544">
        <v>2854.489075215</v>
      </c>
      <c r="C6" s="544">
        <v>2721.5890752149999</v>
      </c>
      <c r="D6" s="544">
        <v>0</v>
      </c>
      <c r="E6" s="544">
        <v>132.9</v>
      </c>
    </row>
    <row r="7" spans="1:5" ht="14.5" x14ac:dyDescent="0.35">
      <c r="A7" s="79" t="s">
        <v>77</v>
      </c>
      <c r="B7" s="544">
        <v>15736.7</v>
      </c>
      <c r="C7" s="544">
        <v>14336.7</v>
      </c>
      <c r="D7" s="544">
        <v>1212.5</v>
      </c>
      <c r="E7" s="544">
        <v>1400</v>
      </c>
    </row>
    <row r="8" spans="1:5" ht="14.5" x14ac:dyDescent="0.35">
      <c r="A8" s="79" t="s">
        <v>78</v>
      </c>
      <c r="B8" s="544">
        <v>25041</v>
      </c>
      <c r="C8" s="544">
        <v>18161</v>
      </c>
      <c r="D8" s="544">
        <v>3094.9</v>
      </c>
      <c r="E8" s="544">
        <v>6880</v>
      </c>
    </row>
    <row r="9" spans="1:5" ht="14.5" x14ac:dyDescent="0.35">
      <c r="A9" s="79" t="s">
        <v>79</v>
      </c>
      <c r="B9" s="544">
        <v>1200</v>
      </c>
      <c r="C9" s="544">
        <v>1200</v>
      </c>
      <c r="D9" s="544">
        <v>0</v>
      </c>
      <c r="E9" s="544">
        <v>0</v>
      </c>
    </row>
    <row r="10" spans="1:5" ht="14.5" x14ac:dyDescent="0.35">
      <c r="A10" s="79" t="s">
        <v>80</v>
      </c>
      <c r="B10" s="544">
        <v>5730.24</v>
      </c>
      <c r="C10" s="544">
        <v>4275</v>
      </c>
      <c r="D10" s="544">
        <v>0</v>
      </c>
      <c r="E10" s="544">
        <v>1455.24</v>
      </c>
    </row>
    <row r="11" spans="1:5" ht="14.5" x14ac:dyDescent="0.35">
      <c r="A11" s="79" t="s">
        <v>81</v>
      </c>
      <c r="B11" s="544">
        <v>2400</v>
      </c>
      <c r="C11" s="544">
        <v>2400</v>
      </c>
      <c r="D11" s="544">
        <v>0</v>
      </c>
      <c r="E11" s="544">
        <v>0</v>
      </c>
    </row>
    <row r="12" spans="1:5" ht="14.5" x14ac:dyDescent="0.35">
      <c r="A12" s="79" t="s">
        <v>82</v>
      </c>
      <c r="B12" s="544">
        <v>39246.4220509554</v>
      </c>
      <c r="C12" s="544">
        <v>34682.812050955399</v>
      </c>
      <c r="D12" s="544">
        <v>11322.1</v>
      </c>
      <c r="E12" s="544">
        <v>4563.6099999999997</v>
      </c>
    </row>
    <row r="13" spans="1:5" ht="14.5" x14ac:dyDescent="0.35">
      <c r="A13" s="79" t="s">
        <v>83</v>
      </c>
      <c r="B13" s="544">
        <v>4883.3</v>
      </c>
      <c r="C13" s="544">
        <v>3680</v>
      </c>
      <c r="D13" s="544">
        <v>360</v>
      </c>
      <c r="E13" s="544">
        <v>1203.3</v>
      </c>
    </row>
    <row r="14" spans="1:5" ht="14.5" x14ac:dyDescent="0.35">
      <c r="A14" s="79" t="s">
        <v>84</v>
      </c>
      <c r="B14" s="544">
        <v>49461.732500810002</v>
      </c>
      <c r="C14" s="544">
        <v>39701.732500810002</v>
      </c>
      <c r="D14" s="544">
        <v>15031.21</v>
      </c>
      <c r="E14" s="544">
        <v>9760</v>
      </c>
    </row>
    <row r="15" spans="1:5" ht="14.5" x14ac:dyDescent="0.35">
      <c r="A15" s="79" t="s">
        <v>85</v>
      </c>
      <c r="B15" s="544">
        <v>17594</v>
      </c>
      <c r="C15" s="544">
        <v>17594</v>
      </c>
      <c r="D15" s="544">
        <v>5509.97</v>
      </c>
      <c r="E15" s="544">
        <v>0</v>
      </c>
    </row>
    <row r="16" spans="1:5" ht="14.5" x14ac:dyDescent="0.35">
      <c r="A16" s="79" t="s">
        <v>86</v>
      </c>
      <c r="B16" s="544">
        <v>12232</v>
      </c>
      <c r="C16" s="544">
        <v>11732</v>
      </c>
      <c r="D16" s="544">
        <v>1380</v>
      </c>
      <c r="E16" s="544">
        <v>500</v>
      </c>
    </row>
    <row r="17" spans="1:5" ht="14.5" x14ac:dyDescent="0.35">
      <c r="A17" s="79" t="s">
        <v>87</v>
      </c>
      <c r="B17" s="544">
        <v>7250.1</v>
      </c>
      <c r="C17" s="544">
        <v>7250.1</v>
      </c>
      <c r="D17" s="544">
        <v>400</v>
      </c>
      <c r="E17" s="544">
        <v>0</v>
      </c>
    </row>
    <row r="18" spans="1:5" ht="14.5" x14ac:dyDescent="0.35">
      <c r="A18" s="79" t="s">
        <v>88</v>
      </c>
      <c r="B18" s="544">
        <v>12699.8</v>
      </c>
      <c r="C18" s="544">
        <v>12489.8</v>
      </c>
      <c r="D18" s="544">
        <v>9300</v>
      </c>
      <c r="E18" s="544">
        <v>210</v>
      </c>
    </row>
    <row r="19" spans="1:5" ht="14.5" x14ac:dyDescent="0.35">
      <c r="A19" s="79" t="s">
        <v>89</v>
      </c>
      <c r="B19" s="544">
        <v>1695</v>
      </c>
      <c r="C19" s="544">
        <v>1345</v>
      </c>
      <c r="D19" s="544">
        <v>225</v>
      </c>
      <c r="E19" s="544">
        <v>350</v>
      </c>
    </row>
    <row r="20" spans="1:5" ht="14.5" x14ac:dyDescent="0.35">
      <c r="A20" s="79" t="s">
        <v>90</v>
      </c>
      <c r="B20" s="544">
        <v>18012.951320209999</v>
      </c>
      <c r="C20" s="544">
        <v>15625.541320210001</v>
      </c>
      <c r="D20" s="544">
        <v>2982.7449999999999</v>
      </c>
      <c r="E20" s="544">
        <v>2387.41</v>
      </c>
    </row>
    <row r="21" spans="1:5" ht="14.5" x14ac:dyDescent="0.35">
      <c r="A21" s="79" t="s">
        <v>91</v>
      </c>
      <c r="B21" s="544">
        <v>340</v>
      </c>
      <c r="C21" s="544">
        <v>340</v>
      </c>
      <c r="D21" s="544">
        <v>0</v>
      </c>
      <c r="E21" s="544">
        <v>0</v>
      </c>
    </row>
    <row r="22" spans="1:5" ht="14.5" x14ac:dyDescent="0.35">
      <c r="A22" s="79" t="s">
        <v>92</v>
      </c>
      <c r="B22" s="544">
        <v>135</v>
      </c>
      <c r="C22" s="544">
        <v>135</v>
      </c>
      <c r="D22" s="544">
        <v>0</v>
      </c>
      <c r="E22" s="544">
        <v>0</v>
      </c>
    </row>
    <row r="23" spans="1:5" ht="14.5" x14ac:dyDescent="0.35">
      <c r="A23" s="79" t="s">
        <v>93</v>
      </c>
      <c r="B23" s="544">
        <v>1200</v>
      </c>
      <c r="C23" s="544">
        <v>1200</v>
      </c>
      <c r="D23" s="544">
        <v>400</v>
      </c>
      <c r="E23" s="544">
        <v>0</v>
      </c>
    </row>
    <row r="24" spans="1:5" ht="14.5" x14ac:dyDescent="0.35">
      <c r="A24" s="79" t="s">
        <v>94</v>
      </c>
      <c r="B24" s="544">
        <v>650</v>
      </c>
      <c r="C24" s="544">
        <v>650</v>
      </c>
      <c r="D24" s="544">
        <v>400</v>
      </c>
      <c r="E24" s="544">
        <v>0</v>
      </c>
    </row>
    <row r="25" spans="1:5" ht="14.5" x14ac:dyDescent="0.35">
      <c r="A25" s="79" t="s">
        <v>95</v>
      </c>
      <c r="B25" s="544">
        <v>10</v>
      </c>
      <c r="C25" s="544">
        <v>10</v>
      </c>
      <c r="D25" s="544">
        <v>0</v>
      </c>
      <c r="E25" s="544">
        <v>0</v>
      </c>
    </row>
    <row r="26" spans="1:5" ht="14.5" x14ac:dyDescent="0.35">
      <c r="A26" s="79" t="s">
        <v>96</v>
      </c>
      <c r="B26" s="544">
        <v>700</v>
      </c>
      <c r="C26" s="544">
        <v>700</v>
      </c>
      <c r="D26" s="544">
        <v>0</v>
      </c>
      <c r="E26" s="544">
        <v>0</v>
      </c>
    </row>
    <row r="27" spans="1:5" ht="14.5" x14ac:dyDescent="0.35">
      <c r="A27" s="79" t="s">
        <v>97</v>
      </c>
      <c r="B27" s="544">
        <v>1780</v>
      </c>
      <c r="C27" s="544">
        <v>0</v>
      </c>
      <c r="D27" s="544">
        <v>0</v>
      </c>
      <c r="E27" s="544">
        <v>1780</v>
      </c>
    </row>
    <row r="28" spans="1:5" ht="14.5" x14ac:dyDescent="0.35">
      <c r="A28" s="406" t="s">
        <v>5</v>
      </c>
      <c r="B28" s="8">
        <v>222121.63494719038</v>
      </c>
      <c r="C28" s="8">
        <v>191499.17494719039</v>
      </c>
      <c r="D28" s="8">
        <v>51618.425000000003</v>
      </c>
      <c r="E28" s="8">
        <v>30622.46</v>
      </c>
    </row>
    <row r="29" spans="1:5" ht="24.65" customHeight="1" x14ac:dyDescent="0.25">
      <c r="A29" s="765" t="s">
        <v>127</v>
      </c>
      <c r="B29" s="766"/>
      <c r="C29" s="766"/>
      <c r="D29" s="766"/>
      <c r="E29" s="766"/>
    </row>
    <row r="30" spans="1:5" x14ac:dyDescent="0.25">
      <c r="A30" s="767" t="s">
        <v>126</v>
      </c>
      <c r="B30" s="767"/>
      <c r="C30" s="767"/>
      <c r="D30" s="767"/>
    </row>
  </sheetData>
  <mergeCells count="2">
    <mergeCell ref="A29:E29"/>
    <mergeCell ref="A30:D30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83" orientation="portrait" useFirstPageNumber="1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C793A-5BEE-4F9C-B19A-79437B20E19D}">
  <sheetPr codeName="Sheet19"/>
  <dimension ref="A1:E112"/>
  <sheetViews>
    <sheetView zoomScale="80" zoomScaleNormal="80" workbookViewId="0">
      <selection sqref="A1:E112"/>
    </sheetView>
  </sheetViews>
  <sheetFormatPr defaultColWidth="8.90625" defaultRowHeight="14.5" x14ac:dyDescent="0.35"/>
  <cols>
    <col min="1" max="1" width="46.453125" style="550" customWidth="1"/>
    <col min="2" max="2" width="21.1796875" style="550" customWidth="1"/>
    <col min="3" max="3" width="22.54296875" style="550" customWidth="1"/>
    <col min="4" max="4" width="19" style="550" customWidth="1"/>
    <col min="5" max="5" width="12.453125" style="626" customWidth="1"/>
    <col min="6" max="6" width="9.1796875" style="550" bestFit="1" customWidth="1"/>
    <col min="7" max="16384" width="8.90625" style="550"/>
  </cols>
  <sheetData>
    <row r="1" spans="1:3" x14ac:dyDescent="0.35">
      <c r="A1" s="549" t="s">
        <v>383</v>
      </c>
    </row>
    <row r="2" spans="1:3" x14ac:dyDescent="0.35">
      <c r="A2" s="551" t="s">
        <v>4</v>
      </c>
      <c r="B2" s="552" t="s">
        <v>5</v>
      </c>
      <c r="C2" s="552" t="s">
        <v>6</v>
      </c>
    </row>
    <row r="3" spans="1:3" x14ac:dyDescent="0.35">
      <c r="A3" s="627" t="s">
        <v>7</v>
      </c>
      <c r="B3" s="628">
        <v>11732</v>
      </c>
      <c r="C3" s="628">
        <v>1380</v>
      </c>
    </row>
    <row r="4" spans="1:3" x14ac:dyDescent="0.35">
      <c r="A4" s="629" t="s">
        <v>253</v>
      </c>
      <c r="B4" s="630">
        <v>2642</v>
      </c>
      <c r="C4" s="630"/>
    </row>
    <row r="5" spans="1:3" ht="29" x14ac:dyDescent="0.35">
      <c r="A5" s="631" t="s">
        <v>266</v>
      </c>
      <c r="B5" s="632">
        <v>250</v>
      </c>
      <c r="C5" s="632"/>
    </row>
    <row r="6" spans="1:3" ht="29" x14ac:dyDescent="0.35">
      <c r="A6" s="633" t="s">
        <v>267</v>
      </c>
      <c r="B6" s="634">
        <v>960</v>
      </c>
      <c r="C6" s="634"/>
    </row>
    <row r="7" spans="1:3" x14ac:dyDescent="0.35">
      <c r="A7" s="633" t="s">
        <v>268</v>
      </c>
      <c r="B7" s="634">
        <v>500</v>
      </c>
      <c r="C7" s="634"/>
    </row>
    <row r="8" spans="1:3" x14ac:dyDescent="0.35">
      <c r="A8" s="633" t="s">
        <v>269</v>
      </c>
      <c r="B8" s="634">
        <v>500</v>
      </c>
      <c r="C8" s="634"/>
    </row>
    <row r="9" spans="1:3" ht="43.5" x14ac:dyDescent="0.35">
      <c r="A9" s="635" t="s">
        <v>270</v>
      </c>
      <c r="B9" s="636">
        <v>432</v>
      </c>
      <c r="C9" s="636"/>
    </row>
    <row r="10" spans="1:3" x14ac:dyDescent="0.35">
      <c r="A10" s="637" t="s">
        <v>181</v>
      </c>
      <c r="B10" s="630">
        <v>9090</v>
      </c>
      <c r="C10" s="630">
        <v>1380</v>
      </c>
    </row>
    <row r="11" spans="1:3" ht="43.5" x14ac:dyDescent="0.35">
      <c r="A11" s="631" t="s">
        <v>271</v>
      </c>
      <c r="B11" s="632">
        <v>1800</v>
      </c>
      <c r="C11" s="632">
        <v>1380</v>
      </c>
    </row>
    <row r="12" spans="1:3" ht="29" x14ac:dyDescent="0.35">
      <c r="A12" s="633" t="s">
        <v>272</v>
      </c>
      <c r="B12" s="634">
        <v>600</v>
      </c>
      <c r="C12" s="634"/>
    </row>
    <row r="13" spans="1:3" ht="29" x14ac:dyDescent="0.35">
      <c r="A13" s="633" t="s">
        <v>273</v>
      </c>
      <c r="B13" s="634">
        <v>1610</v>
      </c>
      <c r="C13" s="634"/>
    </row>
    <row r="14" spans="1:3" ht="43.5" x14ac:dyDescent="0.35">
      <c r="A14" s="633" t="s">
        <v>278</v>
      </c>
      <c r="B14" s="634">
        <v>1600</v>
      </c>
      <c r="C14" s="634"/>
    </row>
    <row r="15" spans="1:3" ht="43.5" x14ac:dyDescent="0.35">
      <c r="A15" s="633" t="s">
        <v>274</v>
      </c>
      <c r="B15" s="634">
        <v>1300</v>
      </c>
      <c r="C15" s="634"/>
    </row>
    <row r="16" spans="1:3" ht="29" x14ac:dyDescent="0.35">
      <c r="A16" s="633" t="s">
        <v>275</v>
      </c>
      <c r="B16" s="634">
        <v>1580</v>
      </c>
      <c r="C16" s="634"/>
    </row>
    <row r="17" spans="1:5" ht="58" x14ac:dyDescent="0.35">
      <c r="A17" s="635" t="s">
        <v>276</v>
      </c>
      <c r="B17" s="636">
        <v>600</v>
      </c>
      <c r="C17" s="636"/>
    </row>
    <row r="18" spans="1:5" x14ac:dyDescent="0.35">
      <c r="A18" s="638" t="s">
        <v>13</v>
      </c>
      <c r="B18" s="628">
        <v>500</v>
      </c>
      <c r="C18" s="628"/>
    </row>
    <row r="19" spans="1:5" ht="29" x14ac:dyDescent="0.35">
      <c r="A19" s="633" t="s">
        <v>277</v>
      </c>
      <c r="B19" s="634">
        <v>500</v>
      </c>
      <c r="C19" s="634"/>
    </row>
    <row r="20" spans="1:5" x14ac:dyDescent="0.35">
      <c r="A20" s="627" t="s">
        <v>14</v>
      </c>
      <c r="B20" s="628">
        <v>12232</v>
      </c>
      <c r="C20" s="628">
        <v>1380</v>
      </c>
    </row>
    <row r="21" spans="1:5" s="569" customFormat="1" ht="23.4" customHeight="1" x14ac:dyDescent="0.3">
      <c r="A21" s="770" t="s">
        <v>366</v>
      </c>
      <c r="B21" s="770"/>
      <c r="C21" s="770"/>
      <c r="E21" s="639"/>
    </row>
    <row r="22" spans="1:5" s="569" customFormat="1" ht="12" x14ac:dyDescent="0.3">
      <c r="A22" s="570" t="s">
        <v>367</v>
      </c>
      <c r="E22" s="639"/>
    </row>
    <row r="24" spans="1:5" ht="27" customHeight="1" x14ac:dyDescent="0.35">
      <c r="A24" s="794" t="s">
        <v>368</v>
      </c>
      <c r="B24" s="794"/>
      <c r="C24" s="794"/>
      <c r="D24" s="794"/>
    </row>
    <row r="25" spans="1:5" x14ac:dyDescent="0.35">
      <c r="A25" s="811" t="s">
        <v>151</v>
      </c>
      <c r="B25" s="571" t="s">
        <v>5</v>
      </c>
      <c r="C25" s="571" t="s">
        <v>166</v>
      </c>
      <c r="D25" s="571" t="s">
        <v>18</v>
      </c>
    </row>
    <row r="26" spans="1:5" x14ac:dyDescent="0.35">
      <c r="A26" s="812"/>
      <c r="B26" s="572" t="s">
        <v>19</v>
      </c>
      <c r="C26" s="572" t="s">
        <v>20</v>
      </c>
      <c r="D26" s="572" t="s">
        <v>21</v>
      </c>
    </row>
    <row r="27" spans="1:5" x14ac:dyDescent="0.35">
      <c r="A27" s="573" t="s">
        <v>7</v>
      </c>
      <c r="B27" s="574">
        <v>11732</v>
      </c>
      <c r="C27" s="575"/>
      <c r="D27" s="590">
        <v>0</v>
      </c>
    </row>
    <row r="28" spans="1:5" x14ac:dyDescent="0.35">
      <c r="A28" s="640" t="s">
        <v>264</v>
      </c>
      <c r="B28" s="578">
        <v>11732</v>
      </c>
      <c r="C28" s="578">
        <v>4647</v>
      </c>
      <c r="D28" s="579">
        <v>39.609614728946475</v>
      </c>
    </row>
    <row r="29" spans="1:5" x14ac:dyDescent="0.35">
      <c r="A29" s="580" t="s">
        <v>49</v>
      </c>
      <c r="B29" s="581">
        <v>11732</v>
      </c>
      <c r="C29" s="581">
        <v>4647</v>
      </c>
      <c r="D29" s="582">
        <v>39.609614728946475</v>
      </c>
    </row>
    <row r="30" spans="1:5" x14ac:dyDescent="0.35">
      <c r="A30" s="583" t="s">
        <v>105</v>
      </c>
      <c r="B30" s="584">
        <v>0</v>
      </c>
      <c r="C30" s="584">
        <v>0</v>
      </c>
      <c r="D30" s="585">
        <v>0</v>
      </c>
    </row>
    <row r="31" spans="1:5" x14ac:dyDescent="0.35">
      <c r="A31" s="586" t="s">
        <v>66</v>
      </c>
      <c r="B31" s="587">
        <v>0</v>
      </c>
      <c r="C31" s="588"/>
      <c r="D31" s="589">
        <v>0</v>
      </c>
    </row>
    <row r="32" spans="1:5" x14ac:dyDescent="0.35">
      <c r="A32" s="573" t="s">
        <v>13</v>
      </c>
      <c r="B32" s="574">
        <v>500</v>
      </c>
      <c r="C32" s="575"/>
      <c r="D32" s="590">
        <v>0</v>
      </c>
    </row>
    <row r="33" spans="1:5" x14ac:dyDescent="0.35">
      <c r="A33" s="640" t="s">
        <v>265</v>
      </c>
      <c r="B33" s="578">
        <v>500</v>
      </c>
      <c r="C33" s="578">
        <v>200</v>
      </c>
      <c r="D33" s="579">
        <v>40</v>
      </c>
    </row>
    <row r="34" spans="1:5" x14ac:dyDescent="0.35">
      <c r="A34" s="580" t="s">
        <v>49</v>
      </c>
      <c r="B34" s="581">
        <v>500</v>
      </c>
      <c r="C34" s="581">
        <v>200</v>
      </c>
      <c r="D34" s="582">
        <v>40</v>
      </c>
    </row>
    <row r="35" spans="1:5" x14ac:dyDescent="0.35">
      <c r="A35" s="583" t="s">
        <v>105</v>
      </c>
      <c r="B35" s="591">
        <v>0</v>
      </c>
      <c r="C35" s="591">
        <v>0</v>
      </c>
      <c r="D35" s="592">
        <v>0</v>
      </c>
    </row>
    <row r="36" spans="1:5" x14ac:dyDescent="0.35">
      <c r="A36" s="586" t="s">
        <v>66</v>
      </c>
      <c r="B36" s="587">
        <v>0</v>
      </c>
      <c r="C36" s="588"/>
      <c r="D36" s="589">
        <v>0</v>
      </c>
    </row>
    <row r="37" spans="1:5" x14ac:dyDescent="0.35">
      <c r="A37" s="573" t="s">
        <v>14</v>
      </c>
      <c r="B37" s="574">
        <v>12232</v>
      </c>
      <c r="C37" s="575"/>
      <c r="D37" s="590">
        <v>0</v>
      </c>
    </row>
    <row r="38" spans="1:5" x14ac:dyDescent="0.35">
      <c r="A38" s="640" t="s">
        <v>265</v>
      </c>
      <c r="B38" s="578">
        <v>12232</v>
      </c>
      <c r="C38" s="578">
        <v>4847</v>
      </c>
      <c r="D38" s="579">
        <v>39.625572269457159</v>
      </c>
    </row>
    <row r="39" spans="1:5" x14ac:dyDescent="0.35">
      <c r="A39" s="580" t="s">
        <v>49</v>
      </c>
      <c r="B39" s="581">
        <v>12232</v>
      </c>
      <c r="C39" s="581">
        <v>4847</v>
      </c>
      <c r="D39" s="582">
        <v>39.625572269457159</v>
      </c>
    </row>
    <row r="40" spans="1:5" x14ac:dyDescent="0.35">
      <c r="A40" s="583" t="s">
        <v>105</v>
      </c>
      <c r="B40" s="591">
        <v>0</v>
      </c>
      <c r="C40" s="591">
        <v>0</v>
      </c>
      <c r="D40" s="592">
        <v>0</v>
      </c>
    </row>
    <row r="41" spans="1:5" x14ac:dyDescent="0.35">
      <c r="A41" s="586" t="s">
        <v>66</v>
      </c>
      <c r="B41" s="587">
        <v>0</v>
      </c>
      <c r="C41" s="588"/>
      <c r="D41" s="589">
        <v>0</v>
      </c>
    </row>
    <row r="42" spans="1:5" s="569" customFormat="1" ht="23.4" customHeight="1" x14ac:dyDescent="0.3">
      <c r="A42" s="770" t="s">
        <v>369</v>
      </c>
      <c r="B42" s="770"/>
      <c r="C42" s="770"/>
      <c r="D42" s="770"/>
      <c r="E42" s="639"/>
    </row>
    <row r="43" spans="1:5" s="569" customFormat="1" ht="12" x14ac:dyDescent="0.3">
      <c r="A43" s="795" t="s">
        <v>370</v>
      </c>
      <c r="B43" s="795"/>
      <c r="C43" s="795"/>
      <c r="D43" s="795"/>
      <c r="E43" s="639"/>
    </row>
    <row r="45" spans="1:5" ht="29.4" customHeight="1" x14ac:dyDescent="0.35">
      <c r="A45" s="796" t="s">
        <v>371</v>
      </c>
      <c r="B45" s="796"/>
      <c r="C45" s="796"/>
      <c r="D45" s="796"/>
    </row>
    <row r="46" spans="1:5" x14ac:dyDescent="0.35">
      <c r="A46" s="799" t="s">
        <v>25</v>
      </c>
      <c r="B46" s="593" t="s">
        <v>5</v>
      </c>
      <c r="C46" s="594" t="s">
        <v>17</v>
      </c>
      <c r="D46" s="594" t="s">
        <v>18</v>
      </c>
    </row>
    <row r="47" spans="1:5" x14ac:dyDescent="0.35">
      <c r="A47" s="799"/>
      <c r="B47" s="595" t="s">
        <v>19</v>
      </c>
      <c r="C47" s="595" t="s">
        <v>20</v>
      </c>
      <c r="D47" s="595" t="s">
        <v>21</v>
      </c>
    </row>
    <row r="48" spans="1:5" x14ac:dyDescent="0.35">
      <c r="A48" s="596" t="s">
        <v>26</v>
      </c>
      <c r="B48" s="641">
        <v>6160</v>
      </c>
      <c r="C48" s="641">
        <v>2418.1999999999998</v>
      </c>
      <c r="D48" s="642">
        <v>39.256493506493506</v>
      </c>
    </row>
    <row r="49" spans="1:5" x14ac:dyDescent="0.35">
      <c r="A49" s="598" t="s">
        <v>27</v>
      </c>
      <c r="B49" s="641">
        <v>6160</v>
      </c>
      <c r="C49" s="641">
        <v>2418.1999999999998</v>
      </c>
      <c r="D49" s="642">
        <v>39.256493506493506</v>
      </c>
    </row>
    <row r="50" spans="1:5" x14ac:dyDescent="0.35">
      <c r="A50" s="643" t="s">
        <v>253</v>
      </c>
      <c r="B50" s="644">
        <v>300</v>
      </c>
      <c r="C50" s="644">
        <v>120</v>
      </c>
      <c r="D50" s="645">
        <v>40</v>
      </c>
    </row>
    <row r="51" spans="1:5" ht="29" x14ac:dyDescent="0.35">
      <c r="A51" s="646" t="s">
        <v>267</v>
      </c>
      <c r="B51" s="647">
        <v>300</v>
      </c>
      <c r="C51" s="647">
        <v>120</v>
      </c>
      <c r="D51" s="648">
        <v>40</v>
      </c>
    </row>
    <row r="52" spans="1:5" x14ac:dyDescent="0.35">
      <c r="A52" s="643" t="s">
        <v>181</v>
      </c>
      <c r="B52" s="644">
        <v>5860</v>
      </c>
      <c r="C52" s="644">
        <v>2298.1999999999998</v>
      </c>
      <c r="D52" s="645">
        <v>39.218430034129689</v>
      </c>
    </row>
    <row r="53" spans="1:5" ht="43.5" x14ac:dyDescent="0.35">
      <c r="A53" s="649" t="s">
        <v>271</v>
      </c>
      <c r="B53" s="650">
        <v>1380</v>
      </c>
      <c r="C53" s="650">
        <v>506.2</v>
      </c>
      <c r="D53" s="651">
        <v>36.681159420289852</v>
      </c>
    </row>
    <row r="54" spans="1:5" ht="43.5" x14ac:dyDescent="0.35">
      <c r="A54" s="652" t="s">
        <v>278</v>
      </c>
      <c r="B54" s="653">
        <v>1600</v>
      </c>
      <c r="C54" s="653">
        <v>640</v>
      </c>
      <c r="D54" s="654">
        <v>40</v>
      </c>
    </row>
    <row r="55" spans="1:5" ht="43.5" x14ac:dyDescent="0.35">
      <c r="A55" s="652" t="s">
        <v>274</v>
      </c>
      <c r="B55" s="653">
        <v>1300</v>
      </c>
      <c r="C55" s="653">
        <v>520</v>
      </c>
      <c r="D55" s="654">
        <v>40</v>
      </c>
    </row>
    <row r="56" spans="1:5" ht="29" x14ac:dyDescent="0.35">
      <c r="A56" s="652" t="s">
        <v>275</v>
      </c>
      <c r="B56" s="653">
        <v>1580</v>
      </c>
      <c r="C56" s="653">
        <v>632</v>
      </c>
      <c r="D56" s="654">
        <v>40</v>
      </c>
    </row>
    <row r="57" spans="1:5" x14ac:dyDescent="0.35">
      <c r="A57" s="598" t="s">
        <v>28</v>
      </c>
      <c r="B57" s="641"/>
      <c r="C57" s="641"/>
      <c r="D57" s="642"/>
    </row>
    <row r="58" spans="1:5" x14ac:dyDescent="0.35">
      <c r="A58" s="596" t="s">
        <v>29</v>
      </c>
      <c r="B58" s="641"/>
      <c r="C58" s="641"/>
      <c r="D58" s="642"/>
    </row>
    <row r="59" spans="1:5" x14ac:dyDescent="0.35">
      <c r="A59" s="598" t="s">
        <v>30</v>
      </c>
      <c r="B59" s="641"/>
      <c r="C59" s="641"/>
      <c r="D59" s="642"/>
    </row>
    <row r="60" spans="1:5" x14ac:dyDescent="0.35">
      <c r="A60" s="598" t="s">
        <v>31</v>
      </c>
      <c r="B60" s="641"/>
      <c r="C60" s="641"/>
      <c r="D60" s="642"/>
    </row>
    <row r="61" spans="1:5" x14ac:dyDescent="0.35">
      <c r="A61" s="596" t="s">
        <v>32</v>
      </c>
      <c r="B61" s="641">
        <v>6160</v>
      </c>
      <c r="C61" s="641">
        <v>2418.1999999999998</v>
      </c>
      <c r="D61" s="642">
        <v>39.256493506493506</v>
      </c>
    </row>
    <row r="62" spans="1:5" s="569" customFormat="1" ht="48" customHeight="1" x14ac:dyDescent="0.3">
      <c r="A62" s="797" t="s">
        <v>364</v>
      </c>
      <c r="B62" s="797"/>
      <c r="C62" s="797"/>
      <c r="D62" s="797"/>
      <c r="E62" s="639"/>
    </row>
    <row r="63" spans="1:5" s="569" customFormat="1" ht="12" x14ac:dyDescent="0.3">
      <c r="A63" s="798" t="s">
        <v>372</v>
      </c>
      <c r="B63" s="798"/>
      <c r="C63" s="798"/>
      <c r="D63" s="798"/>
      <c r="E63" s="639"/>
    </row>
    <row r="64" spans="1:5" x14ac:dyDescent="0.35">
      <c r="A64" s="607"/>
      <c r="B64" s="607"/>
      <c r="C64" s="607"/>
      <c r="D64" s="607"/>
    </row>
    <row r="65" spans="1:4" ht="27" customHeight="1" x14ac:dyDescent="0.35">
      <c r="A65" s="813" t="s">
        <v>373</v>
      </c>
      <c r="B65" s="813"/>
      <c r="C65" s="813"/>
      <c r="D65" s="813"/>
    </row>
    <row r="66" spans="1:4" x14ac:dyDescent="0.35">
      <c r="A66" s="801" t="s">
        <v>25</v>
      </c>
      <c r="B66" s="608" t="s">
        <v>5</v>
      </c>
      <c r="C66" s="609" t="s">
        <v>17</v>
      </c>
      <c r="D66" s="609" t="s">
        <v>18</v>
      </c>
    </row>
    <row r="67" spans="1:4" x14ac:dyDescent="0.35">
      <c r="A67" s="802"/>
      <c r="B67" s="595" t="s">
        <v>19</v>
      </c>
      <c r="C67" s="595" t="s">
        <v>20</v>
      </c>
      <c r="D67" s="595" t="s">
        <v>21</v>
      </c>
    </row>
    <row r="68" spans="1:4" x14ac:dyDescent="0.35">
      <c r="A68" s="610" t="s">
        <v>26</v>
      </c>
      <c r="B68" s="641">
        <v>6072</v>
      </c>
      <c r="C68" s="641">
        <v>2428.8000000000002</v>
      </c>
      <c r="D68" s="642">
        <v>40</v>
      </c>
    </row>
    <row r="69" spans="1:4" x14ac:dyDescent="0.35">
      <c r="A69" s="611" t="s">
        <v>27</v>
      </c>
      <c r="B69" s="641">
        <v>5572</v>
      </c>
      <c r="C69" s="641">
        <v>2228.8000000000002</v>
      </c>
      <c r="D69" s="642">
        <v>40</v>
      </c>
    </row>
    <row r="70" spans="1:4" x14ac:dyDescent="0.35">
      <c r="A70" s="599" t="s">
        <v>253</v>
      </c>
      <c r="B70" s="655">
        <v>2342</v>
      </c>
      <c r="C70" s="655">
        <v>936.8</v>
      </c>
      <c r="D70" s="656">
        <v>40</v>
      </c>
    </row>
    <row r="71" spans="1:4" ht="29" x14ac:dyDescent="0.35">
      <c r="A71" s="657" t="s">
        <v>266</v>
      </c>
      <c r="B71" s="658">
        <v>250</v>
      </c>
      <c r="C71" s="658">
        <v>100</v>
      </c>
      <c r="D71" s="659">
        <v>40</v>
      </c>
    </row>
    <row r="72" spans="1:4" ht="29" x14ac:dyDescent="0.35">
      <c r="A72" s="660" t="s">
        <v>267</v>
      </c>
      <c r="B72" s="661">
        <v>660</v>
      </c>
      <c r="C72" s="661">
        <v>264</v>
      </c>
      <c r="D72" s="662">
        <v>40</v>
      </c>
    </row>
    <row r="73" spans="1:4" x14ac:dyDescent="0.35">
      <c r="A73" s="660" t="s">
        <v>268</v>
      </c>
      <c r="B73" s="661">
        <v>500</v>
      </c>
      <c r="C73" s="661">
        <v>200</v>
      </c>
      <c r="D73" s="662">
        <v>40</v>
      </c>
    </row>
    <row r="74" spans="1:4" x14ac:dyDescent="0.35">
      <c r="A74" s="660" t="s">
        <v>269</v>
      </c>
      <c r="B74" s="661">
        <v>500</v>
      </c>
      <c r="C74" s="661">
        <v>200</v>
      </c>
      <c r="D74" s="662">
        <v>40</v>
      </c>
    </row>
    <row r="75" spans="1:4" ht="43.5" x14ac:dyDescent="0.35">
      <c r="A75" s="663" t="s">
        <v>270</v>
      </c>
      <c r="B75" s="664">
        <v>432</v>
      </c>
      <c r="C75" s="664">
        <v>172.8</v>
      </c>
      <c r="D75" s="665">
        <v>40</v>
      </c>
    </row>
    <row r="76" spans="1:4" x14ac:dyDescent="0.35">
      <c r="A76" s="666" t="s">
        <v>181</v>
      </c>
      <c r="B76" s="655">
        <v>3230</v>
      </c>
      <c r="C76" s="655">
        <v>1292</v>
      </c>
      <c r="D76" s="656">
        <v>40</v>
      </c>
    </row>
    <row r="77" spans="1:4" ht="43.5" x14ac:dyDescent="0.35">
      <c r="A77" s="657" t="s">
        <v>271</v>
      </c>
      <c r="B77" s="658">
        <v>420</v>
      </c>
      <c r="C77" s="658">
        <v>168</v>
      </c>
      <c r="D77" s="659">
        <v>40</v>
      </c>
    </row>
    <row r="78" spans="1:4" ht="29" x14ac:dyDescent="0.35">
      <c r="A78" s="660" t="s">
        <v>272</v>
      </c>
      <c r="B78" s="661">
        <v>600</v>
      </c>
      <c r="C78" s="661">
        <v>240</v>
      </c>
      <c r="D78" s="662">
        <v>40</v>
      </c>
    </row>
    <row r="79" spans="1:4" ht="29" x14ac:dyDescent="0.35">
      <c r="A79" s="660" t="s">
        <v>273</v>
      </c>
      <c r="B79" s="661">
        <v>1610</v>
      </c>
      <c r="C79" s="661">
        <v>644</v>
      </c>
      <c r="D79" s="662">
        <v>40</v>
      </c>
    </row>
    <row r="80" spans="1:4" ht="58" x14ac:dyDescent="0.35">
      <c r="A80" s="663" t="s">
        <v>276</v>
      </c>
      <c r="B80" s="664">
        <v>600</v>
      </c>
      <c r="C80" s="664">
        <v>240</v>
      </c>
      <c r="D80" s="665">
        <v>40</v>
      </c>
    </row>
    <row r="81" spans="1:5" x14ac:dyDescent="0.35">
      <c r="A81" s="598" t="s">
        <v>28</v>
      </c>
      <c r="B81" s="641">
        <v>500</v>
      </c>
      <c r="C81" s="641">
        <v>200</v>
      </c>
      <c r="D81" s="642">
        <v>40</v>
      </c>
    </row>
    <row r="82" spans="1:5" x14ac:dyDescent="0.35">
      <c r="A82" s="599" t="s">
        <v>279</v>
      </c>
      <c r="B82" s="655">
        <v>500</v>
      </c>
      <c r="C82" s="655">
        <v>200</v>
      </c>
      <c r="D82" s="656">
        <v>40</v>
      </c>
    </row>
    <row r="83" spans="1:5" ht="29" x14ac:dyDescent="0.35">
      <c r="A83" s="667" t="s">
        <v>277</v>
      </c>
      <c r="B83" s="668">
        <v>500</v>
      </c>
      <c r="C83" s="668">
        <v>200</v>
      </c>
      <c r="D83" s="669">
        <v>40</v>
      </c>
    </row>
    <row r="84" spans="1:5" x14ac:dyDescent="0.35">
      <c r="A84" s="596" t="s">
        <v>29</v>
      </c>
      <c r="B84" s="641"/>
      <c r="C84" s="641"/>
      <c r="D84" s="642"/>
    </row>
    <row r="85" spans="1:5" x14ac:dyDescent="0.35">
      <c r="A85" s="611" t="s">
        <v>30</v>
      </c>
      <c r="B85" s="641"/>
      <c r="C85" s="641"/>
      <c r="D85" s="642"/>
    </row>
    <row r="86" spans="1:5" x14ac:dyDescent="0.35">
      <c r="A86" s="611" t="s">
        <v>31</v>
      </c>
      <c r="B86" s="641"/>
      <c r="C86" s="641"/>
      <c r="D86" s="642"/>
    </row>
    <row r="87" spans="1:5" x14ac:dyDescent="0.35">
      <c r="A87" s="596" t="s">
        <v>32</v>
      </c>
      <c r="B87" s="641">
        <v>6072</v>
      </c>
      <c r="C87" s="641">
        <v>2428.8000000000002</v>
      </c>
      <c r="D87" s="642">
        <v>40</v>
      </c>
    </row>
    <row r="88" spans="1:5" ht="50.4" customHeight="1" x14ac:dyDescent="0.35">
      <c r="A88" s="797" t="s">
        <v>374</v>
      </c>
      <c r="B88" s="797"/>
      <c r="C88" s="797"/>
      <c r="D88" s="797"/>
    </row>
    <row r="89" spans="1:5" x14ac:dyDescent="0.35">
      <c r="A89" s="798" t="s">
        <v>372</v>
      </c>
      <c r="B89" s="798"/>
      <c r="C89" s="798"/>
      <c r="D89" s="798"/>
    </row>
    <row r="91" spans="1:5" ht="27" customHeight="1" x14ac:dyDescent="0.35">
      <c r="A91" s="800" t="s">
        <v>384</v>
      </c>
      <c r="B91" s="800"/>
      <c r="C91" s="800"/>
      <c r="D91" s="800"/>
      <c r="E91" s="800"/>
    </row>
    <row r="92" spans="1:5" ht="29" x14ac:dyDescent="0.35">
      <c r="A92" s="551" t="s">
        <v>4</v>
      </c>
      <c r="B92" s="552" t="s">
        <v>5</v>
      </c>
      <c r="C92" s="552" t="s">
        <v>171</v>
      </c>
      <c r="D92" s="552" t="s">
        <v>172</v>
      </c>
      <c r="E92" s="670" t="s">
        <v>18</v>
      </c>
    </row>
    <row r="93" spans="1:5" x14ac:dyDescent="0.35">
      <c r="A93" s="627" t="s">
        <v>7</v>
      </c>
      <c r="B93" s="628">
        <v>11732</v>
      </c>
      <c r="C93" s="628">
        <v>11732</v>
      </c>
      <c r="D93" s="628">
        <v>4647</v>
      </c>
      <c r="E93" s="671">
        <v>39.609614728946475</v>
      </c>
    </row>
    <row r="94" spans="1:5" x14ac:dyDescent="0.35">
      <c r="A94" s="637" t="s">
        <v>253</v>
      </c>
      <c r="B94" s="630">
        <v>2642</v>
      </c>
      <c r="C94" s="630">
        <v>2642</v>
      </c>
      <c r="D94" s="630">
        <v>1056.8</v>
      </c>
      <c r="E94" s="672">
        <v>40</v>
      </c>
    </row>
    <row r="95" spans="1:5" ht="29" x14ac:dyDescent="0.35">
      <c r="A95" s="631" t="s">
        <v>266</v>
      </c>
      <c r="B95" s="632">
        <v>250</v>
      </c>
      <c r="C95" s="673">
        <v>250</v>
      </c>
      <c r="D95" s="673">
        <v>100</v>
      </c>
      <c r="E95" s="674">
        <v>40</v>
      </c>
    </row>
    <row r="96" spans="1:5" ht="29" x14ac:dyDescent="0.35">
      <c r="A96" s="633" t="s">
        <v>267</v>
      </c>
      <c r="B96" s="634">
        <v>960</v>
      </c>
      <c r="C96" s="675">
        <v>960</v>
      </c>
      <c r="D96" s="675">
        <v>384</v>
      </c>
      <c r="E96" s="676">
        <v>40</v>
      </c>
    </row>
    <row r="97" spans="1:5" x14ac:dyDescent="0.35">
      <c r="A97" s="633" t="s">
        <v>268</v>
      </c>
      <c r="B97" s="634">
        <v>500</v>
      </c>
      <c r="C97" s="675">
        <v>500</v>
      </c>
      <c r="D97" s="675">
        <v>200</v>
      </c>
      <c r="E97" s="676">
        <v>40</v>
      </c>
    </row>
    <row r="98" spans="1:5" x14ac:dyDescent="0.35">
      <c r="A98" s="633" t="s">
        <v>269</v>
      </c>
      <c r="B98" s="634">
        <v>500</v>
      </c>
      <c r="C98" s="675">
        <v>500</v>
      </c>
      <c r="D98" s="675">
        <v>200</v>
      </c>
      <c r="E98" s="676">
        <v>40</v>
      </c>
    </row>
    <row r="99" spans="1:5" ht="43.5" x14ac:dyDescent="0.35">
      <c r="A99" s="635" t="s">
        <v>270</v>
      </c>
      <c r="B99" s="636">
        <v>432</v>
      </c>
      <c r="C99" s="677">
        <v>432</v>
      </c>
      <c r="D99" s="677">
        <v>172.8</v>
      </c>
      <c r="E99" s="678">
        <v>40</v>
      </c>
    </row>
    <row r="100" spans="1:5" x14ac:dyDescent="0.35">
      <c r="A100" s="637" t="s">
        <v>181</v>
      </c>
      <c r="B100" s="630">
        <v>9090</v>
      </c>
      <c r="C100" s="630">
        <v>9090</v>
      </c>
      <c r="D100" s="630">
        <v>3590.2</v>
      </c>
      <c r="E100" s="672">
        <v>39.496149614961496</v>
      </c>
    </row>
    <row r="101" spans="1:5" ht="43.5" x14ac:dyDescent="0.35">
      <c r="A101" s="631" t="s">
        <v>271</v>
      </c>
      <c r="B101" s="632">
        <v>1800</v>
      </c>
      <c r="C101" s="673">
        <v>1800</v>
      </c>
      <c r="D101" s="673">
        <v>674.2</v>
      </c>
      <c r="E101" s="674">
        <v>37.455555555555556</v>
      </c>
    </row>
    <row r="102" spans="1:5" ht="29" x14ac:dyDescent="0.35">
      <c r="A102" s="633" t="s">
        <v>272</v>
      </c>
      <c r="B102" s="634">
        <v>600</v>
      </c>
      <c r="C102" s="675">
        <v>600</v>
      </c>
      <c r="D102" s="675">
        <v>240</v>
      </c>
      <c r="E102" s="676">
        <v>40</v>
      </c>
    </row>
    <row r="103" spans="1:5" ht="29" x14ac:dyDescent="0.35">
      <c r="A103" s="633" t="s">
        <v>273</v>
      </c>
      <c r="B103" s="634">
        <v>1610</v>
      </c>
      <c r="C103" s="675">
        <v>1610</v>
      </c>
      <c r="D103" s="675">
        <v>644</v>
      </c>
      <c r="E103" s="676">
        <v>40</v>
      </c>
    </row>
    <row r="104" spans="1:5" ht="43.5" x14ac:dyDescent="0.35">
      <c r="A104" s="633" t="s">
        <v>278</v>
      </c>
      <c r="B104" s="634">
        <v>1600</v>
      </c>
      <c r="C104" s="675">
        <v>1600</v>
      </c>
      <c r="D104" s="675">
        <v>640</v>
      </c>
      <c r="E104" s="676">
        <v>40</v>
      </c>
    </row>
    <row r="105" spans="1:5" ht="43.5" x14ac:dyDescent="0.35">
      <c r="A105" s="633" t="s">
        <v>274</v>
      </c>
      <c r="B105" s="634">
        <v>1300</v>
      </c>
      <c r="C105" s="675">
        <v>1300</v>
      </c>
      <c r="D105" s="675">
        <v>520</v>
      </c>
      <c r="E105" s="676">
        <v>40</v>
      </c>
    </row>
    <row r="106" spans="1:5" ht="29" x14ac:dyDescent="0.35">
      <c r="A106" s="633" t="s">
        <v>275</v>
      </c>
      <c r="B106" s="634">
        <v>1580</v>
      </c>
      <c r="C106" s="675">
        <v>1580</v>
      </c>
      <c r="D106" s="675">
        <v>632</v>
      </c>
      <c r="E106" s="676">
        <v>40</v>
      </c>
    </row>
    <row r="107" spans="1:5" ht="58" x14ac:dyDescent="0.35">
      <c r="A107" s="635" t="s">
        <v>276</v>
      </c>
      <c r="B107" s="636">
        <v>600</v>
      </c>
      <c r="C107" s="677">
        <v>600</v>
      </c>
      <c r="D107" s="677">
        <v>240</v>
      </c>
      <c r="E107" s="678">
        <v>40</v>
      </c>
    </row>
    <row r="108" spans="1:5" x14ac:dyDescent="0.35">
      <c r="A108" s="638" t="s">
        <v>13</v>
      </c>
      <c r="B108" s="628">
        <v>500</v>
      </c>
      <c r="C108" s="628">
        <v>500</v>
      </c>
      <c r="D108" s="628">
        <v>200</v>
      </c>
      <c r="E108" s="671">
        <v>40</v>
      </c>
    </row>
    <row r="109" spans="1:5" ht="29" x14ac:dyDescent="0.35">
      <c r="A109" s="679" t="s">
        <v>277</v>
      </c>
      <c r="B109" s="680">
        <v>500</v>
      </c>
      <c r="C109" s="680">
        <v>500</v>
      </c>
      <c r="D109" s="681">
        <v>200</v>
      </c>
      <c r="E109" s="682">
        <v>40</v>
      </c>
    </row>
    <row r="110" spans="1:5" x14ac:dyDescent="0.35">
      <c r="A110" s="627" t="s">
        <v>14</v>
      </c>
      <c r="B110" s="628">
        <v>12232</v>
      </c>
      <c r="C110" s="628">
        <v>12232</v>
      </c>
      <c r="D110" s="628">
        <v>4847</v>
      </c>
      <c r="E110" s="671">
        <v>39.625572269457159</v>
      </c>
    </row>
    <row r="111" spans="1:5" s="569" customFormat="1" ht="36" customHeight="1" x14ac:dyDescent="0.3">
      <c r="A111" s="797" t="s">
        <v>376</v>
      </c>
      <c r="B111" s="797"/>
      <c r="C111" s="797"/>
      <c r="D111" s="797"/>
      <c r="E111" s="797"/>
    </row>
    <row r="112" spans="1:5" s="569" customFormat="1" ht="12" x14ac:dyDescent="0.3">
      <c r="A112" s="798" t="s">
        <v>377</v>
      </c>
      <c r="B112" s="798"/>
      <c r="C112" s="798"/>
      <c r="D112" s="798"/>
      <c r="E112" s="798"/>
    </row>
  </sheetData>
  <mergeCells count="16">
    <mergeCell ref="A89:D89"/>
    <mergeCell ref="A91:E91"/>
    <mergeCell ref="A111:E111"/>
    <mergeCell ref="A112:E112"/>
    <mergeCell ref="A46:A47"/>
    <mergeCell ref="A62:D62"/>
    <mergeCell ref="A63:D63"/>
    <mergeCell ref="A65:D65"/>
    <mergeCell ref="A66:A67"/>
    <mergeCell ref="A88:D88"/>
    <mergeCell ref="A45:D45"/>
    <mergeCell ref="A21:C21"/>
    <mergeCell ref="A24:D24"/>
    <mergeCell ref="A25:A26"/>
    <mergeCell ref="A42:D42"/>
    <mergeCell ref="A43:D43"/>
  </mergeCells>
  <printOptions verticalCentered="1"/>
  <pageMargins left="0.70866141732283472" right="0.70866141732283472" top="0.74803149606299213" bottom="0.74803149606299213" header="0.31496062992125984" footer="0.31496062992125984"/>
  <pageSetup paperSize="9" scale="50" fitToWidth="0" fitToHeight="0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63" max="4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43841-F221-4A86-BCF9-9D27D5A672E9}">
  <sheetPr codeName="Sheet20">
    <pageSetUpPr fitToPage="1"/>
  </sheetPr>
  <dimension ref="A1:E94"/>
  <sheetViews>
    <sheetView zoomScale="80" zoomScaleNormal="80" workbookViewId="0">
      <selection activeCell="A58" sqref="A58:D58"/>
    </sheetView>
  </sheetViews>
  <sheetFormatPr defaultColWidth="8.90625" defaultRowHeight="14.5" x14ac:dyDescent="0.35"/>
  <cols>
    <col min="1" max="1" width="46.453125" style="2" customWidth="1"/>
    <col min="2" max="2" width="21.1796875" style="2" customWidth="1"/>
    <col min="3" max="3" width="22.54296875" style="2" customWidth="1"/>
    <col min="4" max="4" width="19" style="2" customWidth="1"/>
    <col min="5" max="5" width="14.6328125" style="2" customWidth="1"/>
    <col min="6" max="16384" width="8.90625" style="2"/>
  </cols>
  <sheetData>
    <row r="1" spans="1:3" x14ac:dyDescent="0.35">
      <c r="A1" s="7" t="s">
        <v>287</v>
      </c>
    </row>
    <row r="2" spans="1:3" x14ac:dyDescent="0.35">
      <c r="A2" s="130" t="s">
        <v>4</v>
      </c>
      <c r="B2" s="48" t="s">
        <v>5</v>
      </c>
      <c r="C2" s="48" t="s">
        <v>6</v>
      </c>
    </row>
    <row r="3" spans="1:3" x14ac:dyDescent="0.35">
      <c r="A3" s="110" t="s">
        <v>7</v>
      </c>
      <c r="B3" s="236">
        <v>7250.1</v>
      </c>
      <c r="C3" s="236">
        <v>400</v>
      </c>
    </row>
    <row r="4" spans="1:3" x14ac:dyDescent="0.35">
      <c r="A4" s="57" t="s">
        <v>186</v>
      </c>
      <c r="B4" s="283">
        <v>5600</v>
      </c>
      <c r="C4" s="283">
        <v>400</v>
      </c>
    </row>
    <row r="5" spans="1:3" ht="33" customHeight="1" x14ac:dyDescent="0.35">
      <c r="A5" s="158" t="s">
        <v>280</v>
      </c>
      <c r="B5" s="359">
        <v>4400</v>
      </c>
      <c r="C5" s="359"/>
    </row>
    <row r="6" spans="1:3" x14ac:dyDescent="0.35">
      <c r="A6" s="126" t="s">
        <v>281</v>
      </c>
      <c r="B6" s="360">
        <v>600</v>
      </c>
      <c r="C6" s="360">
        <v>400</v>
      </c>
    </row>
    <row r="7" spans="1:3" x14ac:dyDescent="0.35">
      <c r="A7" s="139" t="s">
        <v>282</v>
      </c>
      <c r="B7" s="361">
        <v>600</v>
      </c>
      <c r="C7" s="361"/>
    </row>
    <row r="8" spans="1:3" x14ac:dyDescent="0.35">
      <c r="A8" s="57" t="s">
        <v>41</v>
      </c>
      <c r="B8" s="283">
        <v>1650.1</v>
      </c>
      <c r="C8" s="283"/>
    </row>
    <row r="9" spans="1:3" ht="30.65" customHeight="1" x14ac:dyDescent="0.35">
      <c r="A9" s="158" t="s">
        <v>283</v>
      </c>
      <c r="B9" s="359">
        <v>500.1</v>
      </c>
      <c r="C9" s="359"/>
    </row>
    <row r="10" spans="1:3" ht="27" customHeight="1" x14ac:dyDescent="0.35">
      <c r="A10" s="159" t="s">
        <v>284</v>
      </c>
      <c r="B10" s="360">
        <v>500</v>
      </c>
      <c r="C10" s="360"/>
    </row>
    <row r="11" spans="1:3" ht="15.65" customHeight="1" x14ac:dyDescent="0.35">
      <c r="A11" s="159" t="s">
        <v>285</v>
      </c>
      <c r="B11" s="360">
        <v>450</v>
      </c>
      <c r="C11" s="360"/>
    </row>
    <row r="12" spans="1:3" x14ac:dyDescent="0.35">
      <c r="A12" s="161" t="s">
        <v>212</v>
      </c>
      <c r="B12" s="361">
        <v>200</v>
      </c>
      <c r="C12" s="361"/>
    </row>
    <row r="13" spans="1:3" x14ac:dyDescent="0.35">
      <c r="A13" s="110" t="s">
        <v>13</v>
      </c>
      <c r="B13" s="236"/>
      <c r="C13" s="236"/>
    </row>
    <row r="14" spans="1:3" x14ac:dyDescent="0.35">
      <c r="A14" s="110" t="s">
        <v>14</v>
      </c>
      <c r="B14" s="236">
        <v>7250.1</v>
      </c>
      <c r="C14" s="236">
        <v>400</v>
      </c>
    </row>
    <row r="15" spans="1:3" s="123" customFormat="1" ht="23.4" customHeight="1" x14ac:dyDescent="0.3">
      <c r="A15" s="788" t="s">
        <v>15</v>
      </c>
      <c r="B15" s="788"/>
      <c r="C15" s="788"/>
    </row>
    <row r="16" spans="1:3" s="123" customFormat="1" ht="12" x14ac:dyDescent="0.3">
      <c r="A16" s="1" t="s">
        <v>2</v>
      </c>
    </row>
    <row r="18" spans="1:4" ht="27" customHeight="1" x14ac:dyDescent="0.35">
      <c r="A18" s="790" t="s">
        <v>190</v>
      </c>
      <c r="B18" s="790"/>
      <c r="C18" s="790"/>
      <c r="D18" s="790"/>
    </row>
    <row r="19" spans="1:4" x14ac:dyDescent="0.35">
      <c r="A19" s="806" t="s">
        <v>151</v>
      </c>
      <c r="B19" s="3" t="s">
        <v>5</v>
      </c>
      <c r="C19" s="3" t="s">
        <v>166</v>
      </c>
      <c r="D19" s="3" t="s">
        <v>18</v>
      </c>
    </row>
    <row r="20" spans="1:4" x14ac:dyDescent="0.35">
      <c r="A20" s="807"/>
      <c r="B20" s="133" t="s">
        <v>19</v>
      </c>
      <c r="C20" s="133" t="s">
        <v>20</v>
      </c>
      <c r="D20" s="133" t="s">
        <v>21</v>
      </c>
    </row>
    <row r="21" spans="1:4" x14ac:dyDescent="0.35">
      <c r="A21" s="196" t="s">
        <v>7</v>
      </c>
      <c r="B21" s="264">
        <v>7250.1</v>
      </c>
      <c r="C21" s="265"/>
      <c r="D21" s="344"/>
    </row>
    <row r="22" spans="1:4" x14ac:dyDescent="0.35">
      <c r="A22" s="196" t="s">
        <v>167</v>
      </c>
      <c r="B22" s="266">
        <v>7250.1</v>
      </c>
      <c r="C22" s="266">
        <v>2683.3675000000007</v>
      </c>
      <c r="D22" s="345">
        <v>37.011455014413599</v>
      </c>
    </row>
    <row r="23" spans="1:4" x14ac:dyDescent="0.35">
      <c r="A23" s="197" t="s">
        <v>168</v>
      </c>
      <c r="B23" s="267">
        <v>7250.1</v>
      </c>
      <c r="C23" s="267">
        <v>2683.3675000000007</v>
      </c>
      <c r="D23" s="346">
        <v>37.011455014413599</v>
      </c>
    </row>
    <row r="24" spans="1:4" x14ac:dyDescent="0.35">
      <c r="A24" s="197" t="s">
        <v>169</v>
      </c>
      <c r="B24" s="267"/>
      <c r="C24" s="267"/>
      <c r="D24" s="346"/>
    </row>
    <row r="25" spans="1:4" x14ac:dyDescent="0.35">
      <c r="A25" s="198" t="s">
        <v>170</v>
      </c>
      <c r="B25" s="268"/>
      <c r="C25" s="269"/>
      <c r="D25" s="347"/>
    </row>
    <row r="26" spans="1:4" x14ac:dyDescent="0.35">
      <c r="A26" s="196" t="s">
        <v>13</v>
      </c>
      <c r="B26" s="266"/>
      <c r="C26" s="269"/>
      <c r="D26" s="347"/>
    </row>
    <row r="27" spans="1:4" x14ac:dyDescent="0.35">
      <c r="A27" s="196" t="s">
        <v>167</v>
      </c>
      <c r="B27" s="266"/>
      <c r="C27" s="266"/>
      <c r="D27" s="345"/>
    </row>
    <row r="28" spans="1:4" x14ac:dyDescent="0.35">
      <c r="A28" s="197" t="s">
        <v>168</v>
      </c>
      <c r="B28" s="270"/>
      <c r="C28" s="270"/>
      <c r="D28" s="348"/>
    </row>
    <row r="29" spans="1:4" x14ac:dyDescent="0.35">
      <c r="A29" s="197" t="s">
        <v>169</v>
      </c>
      <c r="B29" s="267"/>
      <c r="C29" s="267"/>
      <c r="D29" s="346"/>
    </row>
    <row r="30" spans="1:4" x14ac:dyDescent="0.35">
      <c r="A30" s="198" t="s">
        <v>170</v>
      </c>
      <c r="B30" s="267"/>
      <c r="C30" s="269"/>
      <c r="D30" s="347"/>
    </row>
    <row r="31" spans="1:4" x14ac:dyDescent="0.35">
      <c r="A31" s="196" t="s">
        <v>14</v>
      </c>
      <c r="B31" s="266">
        <v>7250.1</v>
      </c>
      <c r="C31" s="269"/>
      <c r="D31" s="347"/>
    </row>
    <row r="32" spans="1:4" x14ac:dyDescent="0.35">
      <c r="A32" s="196" t="s">
        <v>167</v>
      </c>
      <c r="B32" s="266">
        <v>7250.1</v>
      </c>
      <c r="C32" s="266">
        <v>2683.3675000000007</v>
      </c>
      <c r="D32" s="345">
        <v>37.011455014413599</v>
      </c>
    </row>
    <row r="33" spans="1:4" x14ac:dyDescent="0.35">
      <c r="A33" s="197" t="s">
        <v>168</v>
      </c>
      <c r="B33" s="267">
        <v>7250.1</v>
      </c>
      <c r="C33" s="267">
        <v>2683.3675000000007</v>
      </c>
      <c r="D33" s="346">
        <v>37.011455014413599</v>
      </c>
    </row>
    <row r="34" spans="1:4" x14ac:dyDescent="0.35">
      <c r="A34" s="197" t="s">
        <v>169</v>
      </c>
      <c r="B34" s="267"/>
      <c r="C34" s="267"/>
      <c r="D34" s="346"/>
    </row>
    <row r="35" spans="1:4" x14ac:dyDescent="0.35">
      <c r="A35" s="198" t="s">
        <v>170</v>
      </c>
      <c r="B35" s="267"/>
      <c r="C35" s="269"/>
      <c r="D35" s="347"/>
    </row>
    <row r="36" spans="1:4" s="123" customFormat="1" ht="23.4" customHeight="1" x14ac:dyDescent="0.3">
      <c r="A36" s="788" t="s">
        <v>23</v>
      </c>
      <c r="B36" s="788"/>
      <c r="C36" s="788"/>
      <c r="D36" s="788"/>
    </row>
    <row r="37" spans="1:4" s="123" customFormat="1" ht="12" x14ac:dyDescent="0.3">
      <c r="A37" s="789" t="s">
        <v>24</v>
      </c>
      <c r="B37" s="789"/>
      <c r="C37" s="789"/>
      <c r="D37" s="789"/>
    </row>
    <row r="39" spans="1:4" ht="29.4" customHeight="1" x14ac:dyDescent="0.35">
      <c r="A39" s="781" t="s">
        <v>191</v>
      </c>
      <c r="B39" s="781"/>
      <c r="C39" s="781"/>
      <c r="D39" s="781"/>
    </row>
    <row r="40" spans="1:4" x14ac:dyDescent="0.35">
      <c r="A40" s="803" t="s">
        <v>25</v>
      </c>
      <c r="B40" s="14" t="s">
        <v>5</v>
      </c>
      <c r="C40" s="61" t="s">
        <v>17</v>
      </c>
      <c r="D40" s="61" t="s">
        <v>18</v>
      </c>
    </row>
    <row r="41" spans="1:4" x14ac:dyDescent="0.35">
      <c r="A41" s="803"/>
      <c r="B41" s="36" t="s">
        <v>19</v>
      </c>
      <c r="C41" s="36" t="s">
        <v>20</v>
      </c>
      <c r="D41" s="36" t="s">
        <v>21</v>
      </c>
    </row>
    <row r="42" spans="1:4" x14ac:dyDescent="0.35">
      <c r="A42" s="104" t="s">
        <v>26</v>
      </c>
      <c r="B42" s="237">
        <v>2850.1</v>
      </c>
      <c r="C42" s="237">
        <v>1052.9675</v>
      </c>
      <c r="D42" s="293">
        <v>36.944931756780463</v>
      </c>
    </row>
    <row r="43" spans="1:4" x14ac:dyDescent="0.35">
      <c r="A43" s="105" t="s">
        <v>27</v>
      </c>
      <c r="B43" s="237">
        <v>2850.1</v>
      </c>
      <c r="C43" s="237">
        <v>1052.9675</v>
      </c>
      <c r="D43" s="293">
        <v>36.944931756780463</v>
      </c>
    </row>
    <row r="44" spans="1:4" x14ac:dyDescent="0.35">
      <c r="A44" s="6" t="s">
        <v>186</v>
      </c>
      <c r="B44" s="249">
        <v>1400</v>
      </c>
      <c r="C44" s="249">
        <v>597.6</v>
      </c>
      <c r="D44" s="326">
        <v>42.68571428571429</v>
      </c>
    </row>
    <row r="45" spans="1:4" ht="29" x14ac:dyDescent="0.35">
      <c r="A45" s="219" t="s">
        <v>280</v>
      </c>
      <c r="B45" s="271">
        <v>880</v>
      </c>
      <c r="C45" s="271">
        <v>391</v>
      </c>
      <c r="D45" s="349">
        <v>44.431818181818187</v>
      </c>
    </row>
    <row r="46" spans="1:4" x14ac:dyDescent="0.35">
      <c r="A46" s="683" t="s">
        <v>281</v>
      </c>
      <c r="B46" s="272">
        <v>400</v>
      </c>
      <c r="C46" s="272">
        <v>191</v>
      </c>
      <c r="D46" s="350">
        <v>47.75</v>
      </c>
    </row>
    <row r="47" spans="1:4" x14ac:dyDescent="0.35">
      <c r="A47" s="220" t="s">
        <v>282</v>
      </c>
      <c r="B47" s="273">
        <v>120</v>
      </c>
      <c r="C47" s="273">
        <v>15.600000000000001</v>
      </c>
      <c r="D47" s="351">
        <v>13</v>
      </c>
    </row>
    <row r="48" spans="1:4" x14ac:dyDescent="0.35">
      <c r="A48" s="227" t="s">
        <v>41</v>
      </c>
      <c r="B48" s="249">
        <v>1450.1</v>
      </c>
      <c r="C48" s="249">
        <v>455.36750000000001</v>
      </c>
      <c r="D48" s="326">
        <v>31.402489483483897</v>
      </c>
    </row>
    <row r="49" spans="1:4" ht="29" x14ac:dyDescent="0.35">
      <c r="A49" s="219" t="s">
        <v>283</v>
      </c>
      <c r="B49" s="271">
        <v>500.1</v>
      </c>
      <c r="C49" s="271">
        <v>169.2825</v>
      </c>
      <c r="D49" s="349">
        <v>33.849730053989205</v>
      </c>
    </row>
    <row r="50" spans="1:4" ht="29" x14ac:dyDescent="0.35">
      <c r="A50" s="683" t="s">
        <v>284</v>
      </c>
      <c r="B50" s="272">
        <v>500</v>
      </c>
      <c r="C50" s="272">
        <v>170.88499999999999</v>
      </c>
      <c r="D50" s="350">
        <v>34.177</v>
      </c>
    </row>
    <row r="51" spans="1:4" x14ac:dyDescent="0.35">
      <c r="A51" s="220" t="s">
        <v>285</v>
      </c>
      <c r="B51" s="273">
        <v>450</v>
      </c>
      <c r="C51" s="273">
        <v>115.2</v>
      </c>
      <c r="D51" s="351">
        <v>25.6</v>
      </c>
    </row>
    <row r="52" spans="1:4" x14ac:dyDescent="0.35">
      <c r="A52" s="105" t="s">
        <v>202</v>
      </c>
      <c r="B52" s="274"/>
      <c r="C52" s="274"/>
      <c r="D52" s="352"/>
    </row>
    <row r="53" spans="1:4" x14ac:dyDescent="0.35">
      <c r="A53" s="103" t="s">
        <v>29</v>
      </c>
      <c r="B53" s="274"/>
      <c r="C53" s="274"/>
      <c r="D53" s="352"/>
    </row>
    <row r="54" spans="1:4" x14ac:dyDescent="0.35">
      <c r="A54" s="105" t="s">
        <v>30</v>
      </c>
      <c r="B54" s="237"/>
      <c r="C54" s="237"/>
      <c r="D54" s="293"/>
    </row>
    <row r="55" spans="1:4" x14ac:dyDescent="0.35">
      <c r="A55" s="105" t="s">
        <v>31</v>
      </c>
      <c r="B55" s="274"/>
      <c r="C55" s="274"/>
      <c r="D55" s="352"/>
    </row>
    <row r="56" spans="1:4" x14ac:dyDescent="0.35">
      <c r="A56" s="103" t="s">
        <v>32</v>
      </c>
      <c r="B56" s="237">
        <v>2850.1</v>
      </c>
      <c r="C56" s="237">
        <v>1052.9675</v>
      </c>
      <c r="D56" s="293">
        <v>36.944931756780463</v>
      </c>
    </row>
    <row r="57" spans="1:4" s="123" customFormat="1" ht="48" customHeight="1" x14ac:dyDescent="0.3">
      <c r="A57" s="778" t="s">
        <v>134</v>
      </c>
      <c r="B57" s="778"/>
      <c r="C57" s="778"/>
      <c r="D57" s="778"/>
    </row>
    <row r="58" spans="1:4" s="123" customFormat="1" ht="12" x14ac:dyDescent="0.3">
      <c r="A58" s="767" t="s">
        <v>70</v>
      </c>
      <c r="B58" s="767"/>
      <c r="C58" s="767"/>
      <c r="D58" s="767"/>
    </row>
    <row r="59" spans="1:4" x14ac:dyDescent="0.35">
      <c r="A59" s="137"/>
      <c r="B59" s="137"/>
      <c r="C59" s="137"/>
      <c r="D59" s="137"/>
    </row>
    <row r="60" spans="1:4" ht="27" customHeight="1" x14ac:dyDescent="0.35">
      <c r="A60" s="805" t="s">
        <v>192</v>
      </c>
      <c r="B60" s="805"/>
      <c r="C60" s="805"/>
      <c r="D60" s="805"/>
    </row>
    <row r="61" spans="1:4" x14ac:dyDescent="0.35">
      <c r="A61" s="808" t="s">
        <v>25</v>
      </c>
      <c r="B61" s="34" t="s">
        <v>5</v>
      </c>
      <c r="C61" s="35" t="s">
        <v>17</v>
      </c>
      <c r="D61" s="35" t="s">
        <v>18</v>
      </c>
    </row>
    <row r="62" spans="1:4" x14ac:dyDescent="0.35">
      <c r="A62" s="809"/>
      <c r="B62" s="36" t="s">
        <v>19</v>
      </c>
      <c r="C62" s="36" t="s">
        <v>20</v>
      </c>
      <c r="D62" s="36" t="s">
        <v>21</v>
      </c>
    </row>
    <row r="63" spans="1:4" x14ac:dyDescent="0.35">
      <c r="A63" s="138" t="s">
        <v>26</v>
      </c>
      <c r="B63" s="255">
        <v>4400</v>
      </c>
      <c r="C63" s="255">
        <v>1630.4</v>
      </c>
      <c r="D63" s="323">
        <v>37.054545454545455</v>
      </c>
    </row>
    <row r="64" spans="1:4" x14ac:dyDescent="0.35">
      <c r="A64" s="58" t="s">
        <v>27</v>
      </c>
      <c r="B64" s="255">
        <v>4400</v>
      </c>
      <c r="C64" s="255">
        <v>1630.4</v>
      </c>
      <c r="D64" s="323">
        <v>37.054545454545455</v>
      </c>
    </row>
    <row r="65" spans="1:5" x14ac:dyDescent="0.35">
      <c r="A65" s="6" t="s">
        <v>186</v>
      </c>
      <c r="B65" s="249">
        <v>4200</v>
      </c>
      <c r="C65" s="249">
        <v>1550.4</v>
      </c>
      <c r="D65" s="326">
        <v>36.914285714285718</v>
      </c>
    </row>
    <row r="66" spans="1:5" ht="29" x14ac:dyDescent="0.35">
      <c r="A66" s="211" t="s">
        <v>280</v>
      </c>
      <c r="B66" s="251">
        <v>3520</v>
      </c>
      <c r="C66" s="251">
        <v>1408</v>
      </c>
      <c r="D66" s="327">
        <v>40</v>
      </c>
    </row>
    <row r="67" spans="1:5" x14ac:dyDescent="0.35">
      <c r="A67" s="212" t="s">
        <v>281</v>
      </c>
      <c r="B67" s="252">
        <v>200</v>
      </c>
      <c r="C67" s="252">
        <v>80</v>
      </c>
      <c r="D67" s="328">
        <v>40</v>
      </c>
    </row>
    <row r="68" spans="1:5" x14ac:dyDescent="0.35">
      <c r="A68" s="213" t="s">
        <v>282</v>
      </c>
      <c r="B68" s="253">
        <v>480</v>
      </c>
      <c r="C68" s="253">
        <v>62.400000000000006</v>
      </c>
      <c r="D68" s="329">
        <v>13</v>
      </c>
    </row>
    <row r="69" spans="1:5" x14ac:dyDescent="0.35">
      <c r="A69" s="6" t="s">
        <v>41</v>
      </c>
      <c r="B69" s="249">
        <v>200</v>
      </c>
      <c r="C69" s="249">
        <v>80</v>
      </c>
      <c r="D69" s="326">
        <v>40</v>
      </c>
    </row>
    <row r="70" spans="1:5" x14ac:dyDescent="0.35">
      <c r="A70" s="202" t="s">
        <v>212</v>
      </c>
      <c r="B70" s="254">
        <v>200</v>
      </c>
      <c r="C70" s="254">
        <v>80</v>
      </c>
      <c r="D70" s="330">
        <v>40</v>
      </c>
    </row>
    <row r="71" spans="1:5" x14ac:dyDescent="0.35">
      <c r="A71" s="58" t="s">
        <v>28</v>
      </c>
      <c r="B71" s="255"/>
      <c r="C71" s="255"/>
      <c r="D71" s="323"/>
    </row>
    <row r="72" spans="1:5" x14ac:dyDescent="0.35">
      <c r="A72" s="59" t="s">
        <v>29</v>
      </c>
      <c r="B72" s="255"/>
      <c r="C72" s="255"/>
      <c r="D72" s="323"/>
    </row>
    <row r="73" spans="1:5" x14ac:dyDescent="0.35">
      <c r="A73" s="58" t="s">
        <v>30</v>
      </c>
      <c r="B73" s="255"/>
      <c r="C73" s="255"/>
      <c r="D73" s="323"/>
    </row>
    <row r="74" spans="1:5" x14ac:dyDescent="0.35">
      <c r="A74" s="58" t="s">
        <v>31</v>
      </c>
      <c r="B74" s="255"/>
      <c r="C74" s="255"/>
      <c r="D74" s="323"/>
    </row>
    <row r="75" spans="1:5" x14ac:dyDescent="0.35">
      <c r="A75" s="59" t="s">
        <v>32</v>
      </c>
      <c r="B75" s="255">
        <v>4400</v>
      </c>
      <c r="C75" s="255">
        <v>1630.4</v>
      </c>
      <c r="D75" s="323">
        <v>37.054545454545455</v>
      </c>
    </row>
    <row r="76" spans="1:5" ht="53" customHeight="1" x14ac:dyDescent="0.35">
      <c r="A76" s="814" t="s">
        <v>360</v>
      </c>
      <c r="B76" s="778"/>
      <c r="C76" s="778"/>
      <c r="D76" s="778"/>
    </row>
    <row r="77" spans="1:5" x14ac:dyDescent="0.35">
      <c r="A77" s="767" t="s">
        <v>70</v>
      </c>
      <c r="B77" s="767"/>
      <c r="C77" s="767"/>
      <c r="D77" s="767"/>
    </row>
    <row r="79" spans="1:5" ht="27" customHeight="1" x14ac:dyDescent="0.35">
      <c r="A79" s="779" t="s">
        <v>286</v>
      </c>
      <c r="B79" s="779"/>
      <c r="C79" s="779"/>
      <c r="D79" s="779"/>
      <c r="E79" s="779"/>
    </row>
    <row r="80" spans="1:5" ht="29" x14ac:dyDescent="0.35">
      <c r="A80" s="130" t="s">
        <v>4</v>
      </c>
      <c r="B80" s="48" t="s">
        <v>5</v>
      </c>
      <c r="C80" s="48" t="s">
        <v>171</v>
      </c>
      <c r="D80" s="48" t="s">
        <v>172</v>
      </c>
      <c r="E80" s="48" t="s">
        <v>18</v>
      </c>
    </row>
    <row r="81" spans="1:5" x14ac:dyDescent="0.35">
      <c r="A81" s="110" t="s">
        <v>7</v>
      </c>
      <c r="B81" s="236">
        <v>7250.1</v>
      </c>
      <c r="C81" s="236">
        <v>7250.1</v>
      </c>
      <c r="D81" s="236">
        <v>2683.3674999999998</v>
      </c>
      <c r="E81" s="353">
        <v>37.011455014413592</v>
      </c>
    </row>
    <row r="82" spans="1:5" x14ac:dyDescent="0.35">
      <c r="A82" s="57" t="s">
        <v>186</v>
      </c>
      <c r="B82" s="283">
        <v>5600</v>
      </c>
      <c r="C82" s="283">
        <v>5600</v>
      </c>
      <c r="D82" s="283">
        <v>2148</v>
      </c>
      <c r="E82" s="354">
        <v>38.357142857142854</v>
      </c>
    </row>
    <row r="83" spans="1:5" ht="31.25" customHeight="1" x14ac:dyDescent="0.35">
      <c r="A83" s="158" t="s">
        <v>280</v>
      </c>
      <c r="B83" s="359">
        <v>4400</v>
      </c>
      <c r="C83" s="359">
        <v>4400</v>
      </c>
      <c r="D83" s="359">
        <v>1799</v>
      </c>
      <c r="E83" s="374">
        <v>40.88636363636364</v>
      </c>
    </row>
    <row r="84" spans="1:5" x14ac:dyDescent="0.35">
      <c r="A84" s="159" t="s">
        <v>281</v>
      </c>
      <c r="B84" s="360">
        <v>600</v>
      </c>
      <c r="C84" s="360">
        <v>600</v>
      </c>
      <c r="D84" s="360">
        <v>271</v>
      </c>
      <c r="E84" s="375">
        <v>45.166666666666664</v>
      </c>
    </row>
    <row r="85" spans="1:5" x14ac:dyDescent="0.35">
      <c r="A85" s="161" t="s">
        <v>282</v>
      </c>
      <c r="B85" s="361">
        <v>600</v>
      </c>
      <c r="C85" s="361">
        <v>600</v>
      </c>
      <c r="D85" s="361">
        <v>78</v>
      </c>
      <c r="E85" s="376">
        <v>13</v>
      </c>
    </row>
    <row r="86" spans="1:5" x14ac:dyDescent="0.35">
      <c r="A86" s="57" t="s">
        <v>41</v>
      </c>
      <c r="B86" s="283">
        <v>1650.1</v>
      </c>
      <c r="C86" s="283">
        <v>1650.1</v>
      </c>
      <c r="D86" s="283">
        <v>535.36749999999995</v>
      </c>
      <c r="E86" s="354">
        <v>32.444548815223314</v>
      </c>
    </row>
    <row r="87" spans="1:5" ht="29.4" customHeight="1" x14ac:dyDescent="0.35">
      <c r="A87" s="158" t="s">
        <v>283</v>
      </c>
      <c r="B87" s="359">
        <v>500.1</v>
      </c>
      <c r="C87" s="359">
        <v>500.1</v>
      </c>
      <c r="D87" s="359">
        <v>169.28249999999997</v>
      </c>
      <c r="E87" s="374">
        <v>33.849730053989198</v>
      </c>
    </row>
    <row r="88" spans="1:5" ht="28.75" customHeight="1" x14ac:dyDescent="0.35">
      <c r="A88" s="159" t="s">
        <v>284</v>
      </c>
      <c r="B88" s="360">
        <v>500</v>
      </c>
      <c r="C88" s="360">
        <v>500</v>
      </c>
      <c r="D88" s="360">
        <v>170.88499999999999</v>
      </c>
      <c r="E88" s="375">
        <v>34.177</v>
      </c>
    </row>
    <row r="89" spans="1:5" x14ac:dyDescent="0.35">
      <c r="A89" s="126" t="s">
        <v>285</v>
      </c>
      <c r="B89" s="360">
        <v>450</v>
      </c>
      <c r="C89" s="360">
        <v>450</v>
      </c>
      <c r="D89" s="360">
        <v>115.2</v>
      </c>
      <c r="E89" s="375">
        <v>25.6</v>
      </c>
    </row>
    <row r="90" spans="1:5" x14ac:dyDescent="0.35">
      <c r="A90" s="139" t="s">
        <v>212</v>
      </c>
      <c r="B90" s="361">
        <v>200</v>
      </c>
      <c r="C90" s="361">
        <v>200</v>
      </c>
      <c r="D90" s="361">
        <v>80</v>
      </c>
      <c r="E90" s="376">
        <v>40</v>
      </c>
    </row>
    <row r="91" spans="1:5" x14ac:dyDescent="0.35">
      <c r="A91" s="110" t="s">
        <v>13</v>
      </c>
      <c r="B91" s="236"/>
      <c r="C91" s="236"/>
      <c r="D91" s="236"/>
      <c r="E91" s="353"/>
    </row>
    <row r="92" spans="1:5" x14ac:dyDescent="0.35">
      <c r="A92" s="110" t="s">
        <v>14</v>
      </c>
      <c r="B92" s="236">
        <v>7250.1</v>
      </c>
      <c r="C92" s="236">
        <v>7250.1</v>
      </c>
      <c r="D92" s="236">
        <v>2683.3674999999998</v>
      </c>
      <c r="E92" s="353">
        <v>37.011455014413592</v>
      </c>
    </row>
    <row r="93" spans="1:5" s="123" customFormat="1" ht="40.75" customHeight="1" x14ac:dyDescent="0.3">
      <c r="A93" s="778" t="s">
        <v>67</v>
      </c>
      <c r="B93" s="778"/>
      <c r="C93" s="778"/>
      <c r="D93" s="778"/>
      <c r="E93" s="778"/>
    </row>
    <row r="94" spans="1:5" s="123" customFormat="1" ht="12" x14ac:dyDescent="0.3">
      <c r="A94" s="767" t="s">
        <v>135</v>
      </c>
      <c r="B94" s="767"/>
      <c r="C94" s="767"/>
      <c r="D94" s="767"/>
      <c r="E94" s="767"/>
    </row>
  </sheetData>
  <mergeCells count="16">
    <mergeCell ref="A77:D77"/>
    <mergeCell ref="A79:E79"/>
    <mergeCell ref="A93:E93"/>
    <mergeCell ref="A94:E94"/>
    <mergeCell ref="A40:A41"/>
    <mergeCell ref="A57:D57"/>
    <mergeCell ref="A58:D58"/>
    <mergeCell ref="A60:D60"/>
    <mergeCell ref="A61:A62"/>
    <mergeCell ref="A76:D76"/>
    <mergeCell ref="A39:D39"/>
    <mergeCell ref="A15:C15"/>
    <mergeCell ref="A18:D18"/>
    <mergeCell ref="A19:A20"/>
    <mergeCell ref="A36:D36"/>
    <mergeCell ref="A37:D37"/>
  </mergeCells>
  <printOptions verticalCentered="1"/>
  <pageMargins left="0.70866141732283472" right="0.70866141732283472" top="0.74803149606299213" bottom="0.74803149606299213" header="0.31496062992125984" footer="0.31496062992125984"/>
  <pageSetup paperSize="9" scale="43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59" max="4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2AEF-A1D1-455B-B5FA-9AF4753A5E62}">
  <sheetPr codeName="Sheet21">
    <pageSetUpPr fitToPage="1"/>
  </sheetPr>
  <dimension ref="A1:E90"/>
  <sheetViews>
    <sheetView zoomScale="80" zoomScaleNormal="80" workbookViewId="0">
      <selection activeCell="I101" sqref="I101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3" x14ac:dyDescent="0.35">
      <c r="A1" s="91" t="s">
        <v>194</v>
      </c>
      <c r="B1" s="7"/>
      <c r="C1" s="7"/>
    </row>
    <row r="2" spans="1:3" ht="29" x14ac:dyDescent="0.35">
      <c r="A2" s="13" t="s">
        <v>4</v>
      </c>
      <c r="B2" s="3" t="s">
        <v>5</v>
      </c>
      <c r="C2" s="3" t="s">
        <v>6</v>
      </c>
    </row>
    <row r="3" spans="1:3" x14ac:dyDescent="0.35">
      <c r="A3" s="56" t="s">
        <v>7</v>
      </c>
      <c r="B3" s="8">
        <v>12489.79</v>
      </c>
      <c r="C3" s="8">
        <v>9300</v>
      </c>
    </row>
    <row r="4" spans="1:3" x14ac:dyDescent="0.35">
      <c r="A4" s="57" t="s">
        <v>178</v>
      </c>
      <c r="B4" s="92">
        <v>424</v>
      </c>
      <c r="C4" s="92"/>
    </row>
    <row r="5" spans="1:3" x14ac:dyDescent="0.35">
      <c r="A5" s="158" t="s">
        <v>208</v>
      </c>
      <c r="B5" s="93">
        <v>424</v>
      </c>
      <c r="C5" s="93"/>
    </row>
    <row r="6" spans="1:3" x14ac:dyDescent="0.35">
      <c r="A6" s="57" t="s">
        <v>209</v>
      </c>
      <c r="B6" s="92">
        <v>6000</v>
      </c>
      <c r="C6" s="92">
        <v>6000</v>
      </c>
    </row>
    <row r="7" spans="1:3" ht="29" x14ac:dyDescent="0.35">
      <c r="A7" s="158" t="s">
        <v>210</v>
      </c>
      <c r="B7" s="93">
        <v>6000</v>
      </c>
      <c r="C7" s="93">
        <v>6000</v>
      </c>
    </row>
    <row r="8" spans="1:3" x14ac:dyDescent="0.35">
      <c r="A8" s="57" t="s">
        <v>41</v>
      </c>
      <c r="B8" s="92">
        <v>6065.79</v>
      </c>
      <c r="C8" s="92">
        <v>3300</v>
      </c>
    </row>
    <row r="9" spans="1:3" ht="29" x14ac:dyDescent="0.35">
      <c r="A9" s="158" t="s">
        <v>211</v>
      </c>
      <c r="B9" s="93">
        <v>3300</v>
      </c>
      <c r="C9" s="93">
        <v>3300</v>
      </c>
    </row>
    <row r="10" spans="1:3" x14ac:dyDescent="0.35">
      <c r="A10" s="161" t="s">
        <v>212</v>
      </c>
      <c r="B10" s="94">
        <v>2765.79</v>
      </c>
      <c r="C10" s="94"/>
    </row>
    <row r="11" spans="1:3" x14ac:dyDescent="0.35">
      <c r="A11" s="56" t="s">
        <v>13</v>
      </c>
      <c r="B11" s="8">
        <v>210</v>
      </c>
      <c r="C11" s="8">
        <v>0</v>
      </c>
    </row>
    <row r="12" spans="1:3" x14ac:dyDescent="0.35">
      <c r="A12" s="158" t="s">
        <v>212</v>
      </c>
      <c r="B12" s="93">
        <v>210</v>
      </c>
      <c r="C12" s="93"/>
    </row>
    <row r="13" spans="1:3" x14ac:dyDescent="0.35">
      <c r="A13" s="109" t="s">
        <v>14</v>
      </c>
      <c r="B13" s="8">
        <v>12699.79</v>
      </c>
      <c r="C13" s="8">
        <v>9300</v>
      </c>
    </row>
    <row r="14" spans="1:3" s="123" customFormat="1" ht="25.25" customHeight="1" x14ac:dyDescent="0.3">
      <c r="A14" s="788" t="s">
        <v>15</v>
      </c>
      <c r="B14" s="788"/>
      <c r="C14" s="788"/>
    </row>
    <row r="15" spans="1:3" s="123" customFormat="1" ht="12" x14ac:dyDescent="0.3">
      <c r="A15" s="1" t="s">
        <v>2</v>
      </c>
    </row>
    <row r="17" spans="1:5" ht="28.25" customHeight="1" x14ac:dyDescent="0.35">
      <c r="A17" s="790" t="s">
        <v>190</v>
      </c>
      <c r="B17" s="790"/>
      <c r="C17" s="790"/>
      <c r="D17" s="790"/>
    </row>
    <row r="18" spans="1:5" ht="29" x14ac:dyDescent="0.35">
      <c r="A18" s="782" t="s">
        <v>16</v>
      </c>
      <c r="B18" s="14" t="s">
        <v>5</v>
      </c>
      <c r="C18" s="14" t="s">
        <v>43</v>
      </c>
      <c r="D18" s="14" t="s">
        <v>18</v>
      </c>
    </row>
    <row r="19" spans="1:5" x14ac:dyDescent="0.35">
      <c r="A19" s="783"/>
      <c r="B19" s="15" t="s">
        <v>19</v>
      </c>
      <c r="C19" s="16" t="s">
        <v>20</v>
      </c>
      <c r="D19" s="16" t="s">
        <v>21</v>
      </c>
    </row>
    <row r="20" spans="1:5" x14ac:dyDescent="0.35">
      <c r="A20" s="17" t="s">
        <v>7</v>
      </c>
      <c r="B20" s="18">
        <v>12490</v>
      </c>
      <c r="C20" s="19"/>
      <c r="D20" s="20"/>
    </row>
    <row r="21" spans="1:5" x14ac:dyDescent="0.35">
      <c r="A21" s="21" t="s">
        <v>22</v>
      </c>
      <c r="B21" s="22">
        <v>12490</v>
      </c>
      <c r="C21" s="22">
        <v>5865</v>
      </c>
      <c r="D21" s="101">
        <v>46.957566052842274</v>
      </c>
    </row>
    <row r="22" spans="1:5" x14ac:dyDescent="0.35">
      <c r="A22" s="23" t="s">
        <v>46</v>
      </c>
      <c r="B22" s="24">
        <v>12490</v>
      </c>
      <c r="C22" s="24">
        <v>5865</v>
      </c>
      <c r="D22" s="296">
        <v>46.957566052842274</v>
      </c>
      <c r="E22" s="102"/>
    </row>
    <row r="23" spans="1:5" x14ac:dyDescent="0.35">
      <c r="A23" s="25" t="s">
        <v>47</v>
      </c>
      <c r="B23" s="26"/>
      <c r="C23" s="26"/>
      <c r="D23" s="27"/>
    </row>
    <row r="24" spans="1:5" x14ac:dyDescent="0.35">
      <c r="A24" s="108" t="s">
        <v>66</v>
      </c>
      <c r="B24" s="28"/>
      <c r="C24" s="29"/>
      <c r="D24" s="30"/>
    </row>
    <row r="25" spans="1:5" x14ac:dyDescent="0.35">
      <c r="A25" s="17" t="s">
        <v>13</v>
      </c>
      <c r="B25" s="18">
        <v>210</v>
      </c>
      <c r="C25" s="19"/>
      <c r="D25" s="31"/>
    </row>
    <row r="26" spans="1:5" x14ac:dyDescent="0.35">
      <c r="A26" s="21" t="s">
        <v>22</v>
      </c>
      <c r="B26" s="22">
        <v>210</v>
      </c>
      <c r="C26" s="22">
        <v>98</v>
      </c>
      <c r="D26" s="101">
        <v>46.666666666666664</v>
      </c>
    </row>
    <row r="27" spans="1:5" x14ac:dyDescent="0.35">
      <c r="A27" s="23" t="s">
        <v>46</v>
      </c>
      <c r="B27" s="24">
        <v>210</v>
      </c>
      <c r="C27" s="24">
        <v>98</v>
      </c>
      <c r="D27" s="296">
        <v>46.666666666666664</v>
      </c>
    </row>
    <row r="28" spans="1:5" x14ac:dyDescent="0.35">
      <c r="A28" s="25" t="s">
        <v>47</v>
      </c>
      <c r="B28" s="32"/>
      <c r="C28" s="32"/>
      <c r="D28" s="33"/>
    </row>
    <row r="29" spans="1:5" x14ac:dyDescent="0.35">
      <c r="A29" s="108" t="s">
        <v>66</v>
      </c>
      <c r="B29" s="28"/>
      <c r="C29" s="29"/>
      <c r="D29" s="30"/>
    </row>
    <row r="30" spans="1:5" x14ac:dyDescent="0.35">
      <c r="A30" s="17" t="s">
        <v>14</v>
      </c>
      <c r="B30" s="18">
        <v>12700</v>
      </c>
      <c r="C30" s="19"/>
      <c r="D30" s="31"/>
    </row>
    <row r="31" spans="1:5" x14ac:dyDescent="0.35">
      <c r="A31" s="21" t="s">
        <v>22</v>
      </c>
      <c r="B31" s="22">
        <v>12700</v>
      </c>
      <c r="C31" s="22">
        <v>5963</v>
      </c>
      <c r="D31" s="101">
        <v>46.952755905511815</v>
      </c>
    </row>
    <row r="32" spans="1:5" x14ac:dyDescent="0.35">
      <c r="A32" s="23" t="s">
        <v>46</v>
      </c>
      <c r="B32" s="24">
        <v>12700</v>
      </c>
      <c r="C32" s="24">
        <v>5963</v>
      </c>
      <c r="D32" s="296">
        <v>46.952755905511815</v>
      </c>
    </row>
    <row r="33" spans="1:4" x14ac:dyDescent="0.35">
      <c r="A33" s="25" t="s">
        <v>47</v>
      </c>
      <c r="B33" s="32"/>
      <c r="C33" s="32"/>
      <c r="D33" s="33"/>
    </row>
    <row r="34" spans="1:4" x14ac:dyDescent="0.35">
      <c r="A34" s="108" t="s">
        <v>66</v>
      </c>
      <c r="B34" s="28"/>
      <c r="C34" s="29"/>
      <c r="D34" s="30"/>
    </row>
    <row r="35" spans="1:4" s="123" customFormat="1" ht="39.65" customHeight="1" x14ac:dyDescent="0.3">
      <c r="A35" s="788" t="s">
        <v>23</v>
      </c>
      <c r="B35" s="788"/>
      <c r="C35" s="788"/>
      <c r="D35" s="788"/>
    </row>
    <row r="36" spans="1:4" s="123" customFormat="1" ht="12" x14ac:dyDescent="0.3">
      <c r="A36" s="789" t="s">
        <v>24</v>
      </c>
      <c r="B36" s="789"/>
      <c r="C36" s="789"/>
      <c r="D36" s="789"/>
    </row>
    <row r="37" spans="1:4" x14ac:dyDescent="0.35">
      <c r="A37" s="117"/>
      <c r="B37" s="117"/>
      <c r="C37" s="117"/>
      <c r="D37" s="117"/>
    </row>
    <row r="38" spans="1:4" ht="30.65" customHeight="1" x14ac:dyDescent="0.35">
      <c r="A38" s="781" t="s">
        <v>191</v>
      </c>
      <c r="B38" s="781"/>
      <c r="C38" s="781"/>
      <c r="D38" s="781"/>
    </row>
    <row r="39" spans="1:4" ht="29" x14ac:dyDescent="0.35">
      <c r="A39" s="784" t="s">
        <v>25</v>
      </c>
      <c r="B39" s="34" t="s">
        <v>5</v>
      </c>
      <c r="C39" s="35" t="s">
        <v>17</v>
      </c>
      <c r="D39" s="35" t="s">
        <v>18</v>
      </c>
    </row>
    <row r="40" spans="1:4" x14ac:dyDescent="0.35">
      <c r="A40" s="785"/>
      <c r="B40" s="36" t="s">
        <v>19</v>
      </c>
      <c r="C40" s="36" t="s">
        <v>20</v>
      </c>
      <c r="D40" s="36" t="s">
        <v>21</v>
      </c>
    </row>
    <row r="41" spans="1:4" x14ac:dyDescent="0.35">
      <c r="A41" s="138" t="s">
        <v>26</v>
      </c>
      <c r="B41" s="8">
        <v>12003.79</v>
      </c>
      <c r="C41" s="8">
        <v>5684.51294504</v>
      </c>
      <c r="D41" s="307">
        <v>47.355984610193943</v>
      </c>
    </row>
    <row r="42" spans="1:4" x14ac:dyDescent="0.35">
      <c r="A42" s="58" t="s">
        <v>27</v>
      </c>
      <c r="B42" s="8">
        <v>11793.79</v>
      </c>
      <c r="C42" s="8">
        <v>5586.1208934161687</v>
      </c>
      <c r="D42" s="307">
        <v>47.36493437153085</v>
      </c>
    </row>
    <row r="43" spans="1:4" x14ac:dyDescent="0.35">
      <c r="A43" s="6" t="s">
        <v>209</v>
      </c>
      <c r="B43" s="178">
        <v>6000</v>
      </c>
      <c r="C43" s="178">
        <v>2615.3415172300001</v>
      </c>
      <c r="D43" s="343">
        <v>43.58902528716667</v>
      </c>
    </row>
    <row r="44" spans="1:4" ht="29" x14ac:dyDescent="0.35">
      <c r="A44" s="214" t="s">
        <v>210</v>
      </c>
      <c r="B44" s="93">
        <v>6000</v>
      </c>
      <c r="C44" s="93">
        <v>2615.3415172300001</v>
      </c>
      <c r="D44" s="303">
        <v>43.58902528716667</v>
      </c>
    </row>
    <row r="45" spans="1:4" x14ac:dyDescent="0.35">
      <c r="A45" s="6" t="s">
        <v>41</v>
      </c>
      <c r="B45" s="178">
        <v>5793.79</v>
      </c>
      <c r="C45" s="178">
        <v>2970.7793761861685</v>
      </c>
      <c r="D45" s="343">
        <v>51.275233934715772</v>
      </c>
    </row>
    <row r="46" spans="1:4" ht="29" x14ac:dyDescent="0.35">
      <c r="A46" s="214" t="s">
        <v>211</v>
      </c>
      <c r="B46" s="93">
        <v>3300</v>
      </c>
      <c r="C46" s="93">
        <v>1802.3550218099999</v>
      </c>
      <c r="D46" s="303">
        <v>54.61681884272727</v>
      </c>
    </row>
    <row r="47" spans="1:4" x14ac:dyDescent="0.35">
      <c r="A47" s="202" t="s">
        <v>212</v>
      </c>
      <c r="B47" s="93">
        <v>2493.79</v>
      </c>
      <c r="C47" s="93">
        <v>1168.4243543761684</v>
      </c>
      <c r="D47" s="303">
        <v>46.853357916110355</v>
      </c>
    </row>
    <row r="48" spans="1:4" x14ac:dyDescent="0.35">
      <c r="A48" s="58" t="s">
        <v>28</v>
      </c>
      <c r="B48" s="8">
        <v>210</v>
      </c>
      <c r="C48" s="8">
        <v>98.392051623831733</v>
      </c>
      <c r="D48" s="307">
        <v>46.853357916110348</v>
      </c>
    </row>
    <row r="49" spans="1:4" x14ac:dyDescent="0.35">
      <c r="A49" s="6" t="s">
        <v>41</v>
      </c>
      <c r="B49" s="178">
        <v>210</v>
      </c>
      <c r="C49" s="178">
        <v>98.392051623831733</v>
      </c>
      <c r="D49" s="343">
        <v>46.853357916110348</v>
      </c>
    </row>
    <row r="50" spans="1:4" x14ac:dyDescent="0.35">
      <c r="A50" s="202" t="s">
        <v>212</v>
      </c>
      <c r="B50" s="93">
        <v>210</v>
      </c>
      <c r="C50" s="93">
        <v>98.392051623831733</v>
      </c>
      <c r="D50" s="303">
        <v>46.853357916110348</v>
      </c>
    </row>
    <row r="51" spans="1:4" x14ac:dyDescent="0.35">
      <c r="A51" s="59" t="s">
        <v>29</v>
      </c>
      <c r="B51" s="8">
        <v>0</v>
      </c>
      <c r="C51" s="8">
        <v>0</v>
      </c>
      <c r="D51" s="307">
        <v>0</v>
      </c>
    </row>
    <row r="52" spans="1:4" x14ac:dyDescent="0.35">
      <c r="A52" s="58" t="s">
        <v>30</v>
      </c>
      <c r="B52" s="8">
        <v>0</v>
      </c>
      <c r="C52" s="8">
        <v>0</v>
      </c>
      <c r="D52" s="307">
        <v>0</v>
      </c>
    </row>
    <row r="53" spans="1:4" x14ac:dyDescent="0.35">
      <c r="A53" s="58" t="s">
        <v>31</v>
      </c>
      <c r="B53" s="8">
        <v>0</v>
      </c>
      <c r="C53" s="8">
        <v>0</v>
      </c>
      <c r="D53" s="307">
        <v>0</v>
      </c>
    </row>
    <row r="54" spans="1:4" x14ac:dyDescent="0.35">
      <c r="A54" s="59" t="s">
        <v>32</v>
      </c>
      <c r="B54" s="8">
        <v>12003.79</v>
      </c>
      <c r="C54" s="8">
        <v>5684.51294504</v>
      </c>
      <c r="D54" s="307">
        <v>47.355984610193943</v>
      </c>
    </row>
    <row r="55" spans="1:4" s="123" customFormat="1" ht="51" customHeight="1" x14ac:dyDescent="0.3">
      <c r="A55" s="778" t="s">
        <v>134</v>
      </c>
      <c r="B55" s="778"/>
      <c r="C55" s="778"/>
      <c r="D55" s="778"/>
    </row>
    <row r="56" spans="1:4" s="123" customFormat="1" ht="12" x14ac:dyDescent="0.3">
      <c r="A56" s="767" t="s">
        <v>70</v>
      </c>
      <c r="B56" s="767"/>
      <c r="C56" s="767"/>
      <c r="D56" s="767"/>
    </row>
    <row r="58" spans="1:4" ht="29.4" customHeight="1" x14ac:dyDescent="0.35">
      <c r="A58" s="781" t="s">
        <v>192</v>
      </c>
      <c r="B58" s="781"/>
      <c r="C58" s="781"/>
      <c r="D58" s="781"/>
    </row>
    <row r="59" spans="1:4" ht="29" x14ac:dyDescent="0.35">
      <c r="A59" s="791" t="s">
        <v>25</v>
      </c>
      <c r="B59" s="61" t="s">
        <v>5</v>
      </c>
      <c r="C59" s="61" t="s">
        <v>43</v>
      </c>
      <c r="D59" s="61" t="s">
        <v>18</v>
      </c>
    </row>
    <row r="60" spans="1:4" x14ac:dyDescent="0.35">
      <c r="A60" s="791"/>
      <c r="B60" s="62" t="s">
        <v>19</v>
      </c>
      <c r="C60" s="62" t="s">
        <v>20</v>
      </c>
      <c r="D60" s="62" t="s">
        <v>21</v>
      </c>
    </row>
    <row r="61" spans="1:4" x14ac:dyDescent="0.35">
      <c r="A61" s="59" t="s">
        <v>26</v>
      </c>
      <c r="B61" s="8">
        <v>696</v>
      </c>
      <c r="C61" s="8">
        <v>278.40000000000003</v>
      </c>
      <c r="D61" s="307">
        <v>40</v>
      </c>
    </row>
    <row r="62" spans="1:4" x14ac:dyDescent="0.35">
      <c r="A62" s="63" t="s">
        <v>27</v>
      </c>
      <c r="B62" s="8">
        <v>696</v>
      </c>
      <c r="C62" s="8">
        <v>278.40000000000003</v>
      </c>
      <c r="D62" s="307">
        <v>40</v>
      </c>
    </row>
    <row r="63" spans="1:4" x14ac:dyDescent="0.35">
      <c r="A63" s="6" t="s">
        <v>178</v>
      </c>
      <c r="B63" s="178">
        <v>424</v>
      </c>
      <c r="C63" s="178">
        <v>169.60000000000002</v>
      </c>
      <c r="D63" s="343">
        <v>40.000000000000007</v>
      </c>
    </row>
    <row r="64" spans="1:4" x14ac:dyDescent="0.35">
      <c r="A64" s="202" t="s">
        <v>208</v>
      </c>
      <c r="B64" s="93">
        <v>424</v>
      </c>
      <c r="C64" s="93">
        <v>169.60000000000002</v>
      </c>
      <c r="D64" s="303">
        <v>40.000000000000007</v>
      </c>
    </row>
    <row r="65" spans="1:5" x14ac:dyDescent="0.35">
      <c r="A65" s="6" t="s">
        <v>41</v>
      </c>
      <c r="B65" s="178">
        <v>272</v>
      </c>
      <c r="C65" s="178">
        <v>108.80000000000001</v>
      </c>
      <c r="D65" s="343">
        <v>40</v>
      </c>
    </row>
    <row r="66" spans="1:5" x14ac:dyDescent="0.35">
      <c r="A66" s="202" t="s">
        <v>212</v>
      </c>
      <c r="B66" s="93">
        <v>272</v>
      </c>
      <c r="C66" s="93">
        <v>108.80000000000001</v>
      </c>
      <c r="D66" s="303">
        <v>40</v>
      </c>
    </row>
    <row r="67" spans="1:5" x14ac:dyDescent="0.35">
      <c r="A67" s="63" t="s">
        <v>28</v>
      </c>
      <c r="B67" s="8">
        <v>0</v>
      </c>
      <c r="C67" s="8">
        <v>0</v>
      </c>
      <c r="D67" s="307">
        <v>0</v>
      </c>
    </row>
    <row r="68" spans="1:5" x14ac:dyDescent="0.35">
      <c r="A68" s="59" t="s">
        <v>29</v>
      </c>
      <c r="B68" s="8">
        <v>0</v>
      </c>
      <c r="C68" s="8">
        <v>0</v>
      </c>
      <c r="D68" s="307">
        <v>0</v>
      </c>
    </row>
    <row r="69" spans="1:5" x14ac:dyDescent="0.35">
      <c r="A69" s="63" t="s">
        <v>30</v>
      </c>
      <c r="B69" s="8">
        <v>0</v>
      </c>
      <c r="C69" s="8">
        <v>0</v>
      </c>
      <c r="D69" s="307">
        <v>0</v>
      </c>
    </row>
    <row r="70" spans="1:5" x14ac:dyDescent="0.35">
      <c r="A70" s="63" t="s">
        <v>31</v>
      </c>
      <c r="B70" s="8">
        <v>0</v>
      </c>
      <c r="C70" s="8">
        <v>0</v>
      </c>
      <c r="D70" s="307">
        <v>0</v>
      </c>
    </row>
    <row r="71" spans="1:5" x14ac:dyDescent="0.35">
      <c r="A71" s="59" t="s">
        <v>32</v>
      </c>
      <c r="B71" s="8">
        <v>696</v>
      </c>
      <c r="C71" s="8">
        <v>278.40000000000003</v>
      </c>
      <c r="D71" s="307">
        <v>40</v>
      </c>
    </row>
    <row r="72" spans="1:5" s="123" customFormat="1" ht="50.4" customHeight="1" x14ac:dyDescent="0.3">
      <c r="A72" s="778" t="s">
        <v>361</v>
      </c>
      <c r="B72" s="778"/>
      <c r="C72" s="778"/>
      <c r="D72" s="778"/>
    </row>
    <row r="73" spans="1:5" s="123" customFormat="1" ht="12" x14ac:dyDescent="0.3">
      <c r="A73" s="767" t="s">
        <v>70</v>
      </c>
      <c r="B73" s="767"/>
      <c r="C73" s="767"/>
      <c r="D73" s="767"/>
    </row>
    <row r="74" spans="1:5" x14ac:dyDescent="0.35">
      <c r="A74" s="122"/>
    </row>
    <row r="75" spans="1:5" ht="33" customHeight="1" x14ac:dyDescent="0.35">
      <c r="A75" s="779" t="s">
        <v>165</v>
      </c>
      <c r="B75" s="779"/>
      <c r="C75" s="779"/>
      <c r="D75" s="779"/>
      <c r="E75" s="779"/>
    </row>
    <row r="76" spans="1:5" ht="43.5" x14ac:dyDescent="0.35">
      <c r="A76" s="780" t="s">
        <v>4</v>
      </c>
      <c r="B76" s="3" t="s">
        <v>5</v>
      </c>
      <c r="C76" s="3" t="s">
        <v>33</v>
      </c>
      <c r="D76" s="48" t="s">
        <v>43</v>
      </c>
      <c r="E76" s="48" t="s">
        <v>18</v>
      </c>
    </row>
    <row r="77" spans="1:5" x14ac:dyDescent="0.35">
      <c r="A77" s="780"/>
      <c r="B77" s="49" t="s">
        <v>19</v>
      </c>
      <c r="C77" s="50" t="s">
        <v>20</v>
      </c>
      <c r="D77" s="50" t="s">
        <v>34</v>
      </c>
      <c r="E77" s="50" t="s">
        <v>35</v>
      </c>
    </row>
    <row r="78" spans="1:5" x14ac:dyDescent="0.35">
      <c r="A78" s="132" t="s">
        <v>7</v>
      </c>
      <c r="B78" s="8">
        <v>12489.79</v>
      </c>
      <c r="C78" s="8">
        <v>12489.79</v>
      </c>
      <c r="D78" s="8">
        <v>5864.5208934161683</v>
      </c>
      <c r="E78" s="307">
        <v>46.954519598937758</v>
      </c>
    </row>
    <row r="79" spans="1:5" x14ac:dyDescent="0.35">
      <c r="A79" s="131" t="s">
        <v>178</v>
      </c>
      <c r="B79" s="178">
        <v>424</v>
      </c>
      <c r="C79" s="178">
        <v>424</v>
      </c>
      <c r="D79" s="178">
        <v>169.60000000000002</v>
      </c>
      <c r="E79" s="343">
        <v>40.000000000000007</v>
      </c>
    </row>
    <row r="80" spans="1:5" x14ac:dyDescent="0.35">
      <c r="A80" s="524" t="s">
        <v>208</v>
      </c>
      <c r="B80" s="93">
        <v>424</v>
      </c>
      <c r="C80" s="93">
        <v>424</v>
      </c>
      <c r="D80" s="93">
        <v>169.60000000000002</v>
      </c>
      <c r="E80" s="303">
        <v>40.000000000000007</v>
      </c>
    </row>
    <row r="81" spans="1:5" x14ac:dyDescent="0.35">
      <c r="A81" s="131" t="s">
        <v>209</v>
      </c>
      <c r="B81" s="178">
        <v>6000</v>
      </c>
      <c r="C81" s="178">
        <v>6000</v>
      </c>
      <c r="D81" s="178">
        <v>2615.3415172300001</v>
      </c>
      <c r="E81" s="343">
        <v>43.58902528716667</v>
      </c>
    </row>
    <row r="82" spans="1:5" ht="29" x14ac:dyDescent="0.35">
      <c r="A82" s="525" t="s">
        <v>210</v>
      </c>
      <c r="B82" s="93">
        <v>6000</v>
      </c>
      <c r="C82" s="93">
        <v>6000</v>
      </c>
      <c r="D82" s="93">
        <v>2615.3415172300001</v>
      </c>
      <c r="E82" s="303">
        <v>43.58902528716667</v>
      </c>
    </row>
    <row r="83" spans="1:5" x14ac:dyDescent="0.35">
      <c r="A83" s="131" t="s">
        <v>41</v>
      </c>
      <c r="B83" s="178">
        <v>6065.79</v>
      </c>
      <c r="C83" s="178">
        <v>6065.79</v>
      </c>
      <c r="D83" s="178">
        <v>3079.5793761861682</v>
      </c>
      <c r="E83" s="343">
        <v>50.769633900714794</v>
      </c>
    </row>
    <row r="84" spans="1:5" ht="29" x14ac:dyDescent="0.35">
      <c r="A84" s="525" t="s">
        <v>211</v>
      </c>
      <c r="B84" s="93">
        <v>3300</v>
      </c>
      <c r="C84" s="93">
        <v>3300</v>
      </c>
      <c r="D84" s="93">
        <v>1802.3550218099999</v>
      </c>
      <c r="E84" s="303">
        <v>54.61681884272727</v>
      </c>
    </row>
    <row r="85" spans="1:5" x14ac:dyDescent="0.35">
      <c r="A85" s="524" t="s">
        <v>212</v>
      </c>
      <c r="B85" s="93">
        <v>2765.79</v>
      </c>
      <c r="C85" s="93">
        <v>2765.79</v>
      </c>
      <c r="D85" s="93">
        <v>1277.2243543761683</v>
      </c>
      <c r="E85" s="303">
        <v>46.179368439981644</v>
      </c>
    </row>
    <row r="86" spans="1:5" x14ac:dyDescent="0.35">
      <c r="A86" s="132" t="s">
        <v>13</v>
      </c>
      <c r="B86" s="8">
        <v>210</v>
      </c>
      <c r="C86" s="8">
        <v>210</v>
      </c>
      <c r="D86" s="8">
        <v>98</v>
      </c>
      <c r="E86" s="307">
        <v>46.666666666666664</v>
      </c>
    </row>
    <row r="87" spans="1:5" x14ac:dyDescent="0.35">
      <c r="A87" s="524" t="s">
        <v>212</v>
      </c>
      <c r="B87" s="93">
        <v>210</v>
      </c>
      <c r="C87" s="93">
        <v>210</v>
      </c>
      <c r="D87" s="93">
        <v>98</v>
      </c>
      <c r="E87" s="303">
        <v>46.666666666666664</v>
      </c>
    </row>
    <row r="88" spans="1:5" x14ac:dyDescent="0.35">
      <c r="A88" s="132" t="s">
        <v>14</v>
      </c>
      <c r="B88" s="8">
        <v>12699.79</v>
      </c>
      <c r="C88" s="8">
        <v>12699.79</v>
      </c>
      <c r="D88" s="8">
        <v>5962.5208934161683</v>
      </c>
      <c r="E88" s="307">
        <v>46.949759747335726</v>
      </c>
    </row>
    <row r="89" spans="1:5" s="123" customFormat="1" ht="40.25" customHeight="1" x14ac:dyDescent="0.3">
      <c r="A89" s="778" t="s">
        <v>67</v>
      </c>
      <c r="B89" s="778"/>
      <c r="C89" s="778"/>
      <c r="D89" s="778"/>
      <c r="E89" s="778"/>
    </row>
    <row r="90" spans="1:5" s="123" customFormat="1" ht="12" x14ac:dyDescent="0.3">
      <c r="A90" s="767" t="s">
        <v>135</v>
      </c>
      <c r="B90" s="767"/>
      <c r="C90" s="767"/>
      <c r="D90" s="767"/>
      <c r="E90" s="767"/>
    </row>
  </sheetData>
  <mergeCells count="17">
    <mergeCell ref="A72:D72"/>
    <mergeCell ref="A14:C14"/>
    <mergeCell ref="A17:D17"/>
    <mergeCell ref="A18:A19"/>
    <mergeCell ref="A35:D35"/>
    <mergeCell ref="A36:D36"/>
    <mergeCell ref="A38:D38"/>
    <mergeCell ref="A39:A40"/>
    <mergeCell ref="A55:D55"/>
    <mergeCell ref="A56:D56"/>
    <mergeCell ref="A58:D58"/>
    <mergeCell ref="A59:A60"/>
    <mergeCell ref="A73:D73"/>
    <mergeCell ref="A75:E75"/>
    <mergeCell ref="A76:A77"/>
    <mergeCell ref="A89:E89"/>
    <mergeCell ref="A90:E90"/>
  </mergeCells>
  <printOptions verticalCentered="1"/>
  <pageMargins left="0.70866141732283472" right="0.70866141732283472" top="0.74803149606299213" bottom="0.74803149606299213" header="0.31496062992125984" footer="0.31496062992125984"/>
  <pageSetup paperSize="9" scale="44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56" max="4" man="1"/>
  </row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FCAD-FB0A-4324-9202-A9263FA6E357}">
  <sheetPr codeName="Sheet22">
    <pageSetUpPr fitToPage="1"/>
  </sheetPr>
  <dimension ref="A1:E84"/>
  <sheetViews>
    <sheetView zoomScale="80" zoomScaleNormal="80" workbookViewId="0">
      <selection activeCell="C93" sqref="C93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4" x14ac:dyDescent="0.35">
      <c r="A1" s="7" t="s">
        <v>295</v>
      </c>
      <c r="B1" s="7"/>
      <c r="C1" s="7"/>
    </row>
    <row r="2" spans="1:4" ht="29" x14ac:dyDescent="0.35">
      <c r="A2" s="13" t="s">
        <v>4</v>
      </c>
      <c r="B2" s="3" t="s">
        <v>5</v>
      </c>
      <c r="C2" s="3" t="s">
        <v>6</v>
      </c>
    </row>
    <row r="3" spans="1:4" x14ac:dyDescent="0.35">
      <c r="A3" s="110" t="s">
        <v>7</v>
      </c>
      <c r="B3" s="446">
        <v>1345</v>
      </c>
      <c r="C3" s="446">
        <v>225</v>
      </c>
    </row>
    <row r="4" spans="1:4" x14ac:dyDescent="0.35">
      <c r="A4" s="57" t="s">
        <v>289</v>
      </c>
      <c r="B4" s="471">
        <v>1345</v>
      </c>
      <c r="C4" s="471">
        <v>225</v>
      </c>
    </row>
    <row r="5" spans="1:4" x14ac:dyDescent="0.35">
      <c r="A5" s="228" t="s">
        <v>290</v>
      </c>
      <c r="B5" s="520">
        <v>825</v>
      </c>
      <c r="C5" s="503">
        <v>225</v>
      </c>
    </row>
    <row r="6" spans="1:4" x14ac:dyDescent="0.35">
      <c r="A6" s="229" t="s">
        <v>291</v>
      </c>
      <c r="B6" s="521">
        <v>300</v>
      </c>
      <c r="C6" s="504"/>
    </row>
    <row r="7" spans="1:4" ht="43.5" x14ac:dyDescent="0.35">
      <c r="A7" s="184" t="s">
        <v>292</v>
      </c>
      <c r="B7" s="522">
        <v>220</v>
      </c>
      <c r="C7" s="505"/>
    </row>
    <row r="8" spans="1:4" x14ac:dyDescent="0.35">
      <c r="A8" s="110" t="s">
        <v>13</v>
      </c>
      <c r="B8" s="446">
        <v>350</v>
      </c>
      <c r="C8" s="446"/>
    </row>
    <row r="9" spans="1:4" ht="29" x14ac:dyDescent="0.35">
      <c r="A9" s="278" t="s">
        <v>293</v>
      </c>
      <c r="B9" s="523">
        <v>350</v>
      </c>
      <c r="C9" s="503"/>
    </row>
    <row r="10" spans="1:4" x14ac:dyDescent="0.35">
      <c r="A10" s="110" t="s">
        <v>14</v>
      </c>
      <c r="B10" s="446">
        <v>1695</v>
      </c>
      <c r="C10" s="446">
        <v>225</v>
      </c>
    </row>
    <row r="11" spans="1:4" s="123" customFormat="1" ht="25.25" customHeight="1" x14ac:dyDescent="0.3">
      <c r="A11" s="788" t="s">
        <v>15</v>
      </c>
      <c r="B11" s="788"/>
      <c r="C11" s="788"/>
    </row>
    <row r="12" spans="1:4" s="123" customFormat="1" ht="12" x14ac:dyDescent="0.3">
      <c r="A12" s="1" t="s">
        <v>2</v>
      </c>
    </row>
    <row r="14" spans="1:4" ht="28.25" customHeight="1" x14ac:dyDescent="0.35">
      <c r="A14" s="790" t="s">
        <v>190</v>
      </c>
      <c r="B14" s="790"/>
      <c r="C14" s="790"/>
      <c r="D14" s="790"/>
    </row>
    <row r="15" spans="1:4" ht="29" x14ac:dyDescent="0.35">
      <c r="A15" s="782" t="s">
        <v>16</v>
      </c>
      <c r="B15" s="14" t="s">
        <v>5</v>
      </c>
      <c r="C15" s="14" t="s">
        <v>43</v>
      </c>
      <c r="D15" s="14" t="s">
        <v>18</v>
      </c>
    </row>
    <row r="16" spans="1:4" x14ac:dyDescent="0.35">
      <c r="A16" s="783"/>
      <c r="B16" s="15" t="s">
        <v>19</v>
      </c>
      <c r="C16" s="16" t="s">
        <v>20</v>
      </c>
      <c r="D16" s="16" t="s">
        <v>21</v>
      </c>
    </row>
    <row r="17" spans="1:5" x14ac:dyDescent="0.35">
      <c r="A17" s="17" t="s">
        <v>7</v>
      </c>
      <c r="B17" s="237">
        <v>1345</v>
      </c>
      <c r="C17" s="238"/>
      <c r="D17" s="338"/>
    </row>
    <row r="18" spans="1:5" x14ac:dyDescent="0.35">
      <c r="A18" s="21" t="s">
        <v>22</v>
      </c>
      <c r="B18" s="274">
        <v>1345</v>
      </c>
      <c r="C18" s="274">
        <v>995</v>
      </c>
      <c r="D18" s="352">
        <v>73.977695167286257</v>
      </c>
      <c r="E18" s="102"/>
    </row>
    <row r="19" spans="1:5" x14ac:dyDescent="0.35">
      <c r="A19" s="23" t="s">
        <v>46</v>
      </c>
      <c r="B19" s="262">
        <v>825</v>
      </c>
      <c r="C19" s="262">
        <v>475</v>
      </c>
      <c r="D19" s="322">
        <v>57.575757575757578</v>
      </c>
    </row>
    <row r="20" spans="1:5" x14ac:dyDescent="0.35">
      <c r="A20" s="25" t="s">
        <v>47</v>
      </c>
      <c r="B20" s="280">
        <v>520</v>
      </c>
      <c r="C20" s="280">
        <v>520</v>
      </c>
      <c r="D20" s="356">
        <v>100</v>
      </c>
    </row>
    <row r="21" spans="1:5" x14ac:dyDescent="0.35">
      <c r="A21" s="108" t="s">
        <v>66</v>
      </c>
      <c r="B21" s="263"/>
      <c r="C21" s="281"/>
      <c r="D21" s="357"/>
    </row>
    <row r="22" spans="1:5" x14ac:dyDescent="0.35">
      <c r="A22" s="17" t="s">
        <v>13</v>
      </c>
      <c r="B22" s="274">
        <v>350</v>
      </c>
      <c r="C22" s="279"/>
      <c r="D22" s="358"/>
    </row>
    <row r="23" spans="1:5" x14ac:dyDescent="0.35">
      <c r="A23" s="21" t="s">
        <v>22</v>
      </c>
      <c r="B23" s="274">
        <v>350</v>
      </c>
      <c r="C23" s="274">
        <v>350</v>
      </c>
      <c r="D23" s="352">
        <v>100</v>
      </c>
    </row>
    <row r="24" spans="1:5" x14ac:dyDescent="0.35">
      <c r="A24" s="23" t="s">
        <v>46</v>
      </c>
      <c r="B24" s="262"/>
      <c r="C24" s="262"/>
      <c r="D24" s="322"/>
    </row>
    <row r="25" spans="1:5" x14ac:dyDescent="0.35">
      <c r="A25" s="25" t="s">
        <v>47</v>
      </c>
      <c r="B25" s="280">
        <v>350</v>
      </c>
      <c r="C25" s="280">
        <v>350</v>
      </c>
      <c r="D25" s="356">
        <v>100</v>
      </c>
    </row>
    <row r="26" spans="1:5" x14ac:dyDescent="0.35">
      <c r="A26" s="108" t="s">
        <v>66</v>
      </c>
      <c r="B26" s="263"/>
      <c r="C26" s="281"/>
      <c r="D26" s="357"/>
    </row>
    <row r="27" spans="1:5" x14ac:dyDescent="0.35">
      <c r="A27" s="17" t="s">
        <v>14</v>
      </c>
      <c r="B27" s="274">
        <v>1695</v>
      </c>
      <c r="C27" s="279"/>
      <c r="D27" s="358"/>
    </row>
    <row r="28" spans="1:5" x14ac:dyDescent="0.35">
      <c r="A28" s="21" t="s">
        <v>22</v>
      </c>
      <c r="B28" s="274">
        <v>1695</v>
      </c>
      <c r="C28" s="274">
        <v>1345</v>
      </c>
      <c r="D28" s="352">
        <v>79.35103244837758</v>
      </c>
    </row>
    <row r="29" spans="1:5" x14ac:dyDescent="0.35">
      <c r="A29" s="23" t="s">
        <v>46</v>
      </c>
      <c r="B29" s="262">
        <v>825</v>
      </c>
      <c r="C29" s="262">
        <v>475</v>
      </c>
      <c r="D29" s="322">
        <v>57.575757575757578</v>
      </c>
    </row>
    <row r="30" spans="1:5" x14ac:dyDescent="0.35">
      <c r="A30" s="25" t="s">
        <v>47</v>
      </c>
      <c r="B30" s="280">
        <v>870</v>
      </c>
      <c r="C30" s="280">
        <v>870</v>
      </c>
      <c r="D30" s="356">
        <v>100</v>
      </c>
    </row>
    <row r="31" spans="1:5" x14ac:dyDescent="0.35">
      <c r="A31" s="108" t="s">
        <v>66</v>
      </c>
      <c r="B31" s="263"/>
      <c r="C31" s="281"/>
      <c r="D31" s="357"/>
    </row>
    <row r="32" spans="1:5" s="123" customFormat="1" ht="39.65" customHeight="1" x14ac:dyDescent="0.3">
      <c r="A32" s="788" t="s">
        <v>23</v>
      </c>
      <c r="B32" s="788"/>
      <c r="C32" s="788"/>
      <c r="D32" s="788"/>
    </row>
    <row r="33" spans="1:5" s="123" customFormat="1" ht="12" x14ac:dyDescent="0.3">
      <c r="A33" s="789" t="s">
        <v>24</v>
      </c>
      <c r="B33" s="789"/>
      <c r="C33" s="789"/>
      <c r="D33" s="789"/>
    </row>
    <row r="34" spans="1:5" x14ac:dyDescent="0.35">
      <c r="A34" s="117"/>
      <c r="B34" s="117"/>
      <c r="C34" s="117"/>
      <c r="D34" s="117"/>
    </row>
    <row r="35" spans="1:5" ht="30.65" customHeight="1" x14ac:dyDescent="0.35">
      <c r="A35" s="781" t="s">
        <v>363</v>
      </c>
      <c r="B35" s="781"/>
      <c r="C35" s="781"/>
      <c r="D35" s="781"/>
    </row>
    <row r="36" spans="1:5" ht="29" x14ac:dyDescent="0.35">
      <c r="A36" s="784" t="s">
        <v>25</v>
      </c>
      <c r="B36" s="34" t="s">
        <v>5</v>
      </c>
      <c r="C36" s="35" t="s">
        <v>17</v>
      </c>
      <c r="D36" s="35" t="s">
        <v>18</v>
      </c>
    </row>
    <row r="37" spans="1:5" x14ac:dyDescent="0.35">
      <c r="A37" s="785"/>
      <c r="B37" s="36" t="s">
        <v>19</v>
      </c>
      <c r="C37" s="36" t="s">
        <v>20</v>
      </c>
      <c r="D37" s="36" t="s">
        <v>21</v>
      </c>
    </row>
    <row r="38" spans="1:5" x14ac:dyDescent="0.35">
      <c r="A38" s="138" t="s">
        <v>26</v>
      </c>
      <c r="B38" s="531">
        <v>325</v>
      </c>
      <c r="C38" s="531">
        <v>275</v>
      </c>
      <c r="D38" s="532">
        <v>84.615384615384613</v>
      </c>
    </row>
    <row r="39" spans="1:5" x14ac:dyDescent="0.35">
      <c r="A39" s="58" t="s">
        <v>27</v>
      </c>
      <c r="B39" s="531">
        <v>325</v>
      </c>
      <c r="C39" s="531">
        <v>275</v>
      </c>
      <c r="D39" s="532">
        <v>84.615384615384613</v>
      </c>
    </row>
    <row r="40" spans="1:5" x14ac:dyDescent="0.35">
      <c r="A40" s="6" t="s">
        <v>289</v>
      </c>
      <c r="B40" s="260">
        <v>325</v>
      </c>
      <c r="C40" s="260">
        <v>275</v>
      </c>
      <c r="D40" s="325">
        <v>84.615384615384613</v>
      </c>
    </row>
    <row r="41" spans="1:5" x14ac:dyDescent="0.35">
      <c r="A41" s="129" t="s">
        <v>290</v>
      </c>
      <c r="B41" s="533">
        <v>325</v>
      </c>
      <c r="C41" s="533">
        <v>275</v>
      </c>
      <c r="D41" s="534">
        <v>84.615384615384613</v>
      </c>
    </row>
    <row r="42" spans="1:5" x14ac:dyDescent="0.35">
      <c r="A42" s="58" t="s">
        <v>28</v>
      </c>
      <c r="B42" s="531"/>
      <c r="C42" s="531"/>
      <c r="D42" s="532"/>
    </row>
    <row r="43" spans="1:5" x14ac:dyDescent="0.35">
      <c r="A43" s="59" t="s">
        <v>29</v>
      </c>
      <c r="B43" s="531">
        <v>300</v>
      </c>
      <c r="C43" s="531">
        <v>300</v>
      </c>
      <c r="D43" s="532">
        <v>100</v>
      </c>
    </row>
    <row r="44" spans="1:5" x14ac:dyDescent="0.35">
      <c r="A44" s="58" t="s">
        <v>30</v>
      </c>
      <c r="B44" s="531">
        <v>300</v>
      </c>
      <c r="C44" s="531">
        <v>300</v>
      </c>
      <c r="D44" s="532">
        <v>100</v>
      </c>
    </row>
    <row r="45" spans="1:5" x14ac:dyDescent="0.35">
      <c r="A45" s="6" t="s">
        <v>289</v>
      </c>
      <c r="B45" s="260">
        <v>300</v>
      </c>
      <c r="C45" s="260">
        <v>300</v>
      </c>
      <c r="D45" s="325">
        <v>100</v>
      </c>
      <c r="E45" s="118"/>
    </row>
    <row r="46" spans="1:5" x14ac:dyDescent="0.35">
      <c r="A46" s="158" t="s">
        <v>291</v>
      </c>
      <c r="B46" s="535">
        <v>250</v>
      </c>
      <c r="C46" s="535">
        <v>250</v>
      </c>
      <c r="D46" s="536">
        <v>100</v>
      </c>
      <c r="E46" s="118"/>
    </row>
    <row r="47" spans="1:5" ht="43.5" x14ac:dyDescent="0.35">
      <c r="A47" s="161" t="s">
        <v>292</v>
      </c>
      <c r="B47" s="537">
        <v>50</v>
      </c>
      <c r="C47" s="537">
        <v>50</v>
      </c>
      <c r="D47" s="538">
        <v>100</v>
      </c>
      <c r="E47" s="118"/>
    </row>
    <row r="48" spans="1:5" x14ac:dyDescent="0.35">
      <c r="A48" s="58" t="s">
        <v>31</v>
      </c>
      <c r="B48" s="539"/>
      <c r="C48" s="539"/>
      <c r="D48" s="540"/>
      <c r="E48" s="118"/>
    </row>
    <row r="49" spans="1:5" x14ac:dyDescent="0.35">
      <c r="A49" s="59" t="s">
        <v>32</v>
      </c>
      <c r="B49" s="282">
        <v>625</v>
      </c>
      <c r="C49" s="282">
        <v>575</v>
      </c>
      <c r="D49" s="355">
        <v>92</v>
      </c>
      <c r="E49" s="118"/>
    </row>
    <row r="50" spans="1:5" s="123" customFormat="1" ht="59.4" customHeight="1" x14ac:dyDescent="0.3">
      <c r="A50" s="778" t="s">
        <v>134</v>
      </c>
      <c r="B50" s="778"/>
      <c r="C50" s="778"/>
      <c r="D50" s="778"/>
    </row>
    <row r="51" spans="1:5" s="123" customFormat="1" ht="12" x14ac:dyDescent="0.3">
      <c r="A51" s="767" t="s">
        <v>70</v>
      </c>
      <c r="B51" s="767"/>
      <c r="C51" s="767"/>
      <c r="D51" s="767"/>
    </row>
    <row r="53" spans="1:5" ht="29.4" customHeight="1" x14ac:dyDescent="0.35">
      <c r="A53" s="781" t="s">
        <v>362</v>
      </c>
      <c r="B53" s="781"/>
      <c r="C53" s="781"/>
      <c r="D53" s="781"/>
    </row>
    <row r="54" spans="1:5" ht="29" x14ac:dyDescent="0.35">
      <c r="A54" s="786" t="s">
        <v>25</v>
      </c>
      <c r="B54" s="34" t="s">
        <v>5</v>
      </c>
      <c r="C54" s="35" t="s">
        <v>17</v>
      </c>
      <c r="D54" s="35" t="s">
        <v>18</v>
      </c>
    </row>
    <row r="55" spans="1:5" x14ac:dyDescent="0.35">
      <c r="A55" s="787"/>
      <c r="B55" s="36" t="s">
        <v>19</v>
      </c>
      <c r="C55" s="36" t="s">
        <v>20</v>
      </c>
      <c r="D55" s="36" t="s">
        <v>21</v>
      </c>
    </row>
    <row r="56" spans="1:5" x14ac:dyDescent="0.35">
      <c r="A56" s="138" t="s">
        <v>26</v>
      </c>
      <c r="B56" s="255">
        <v>500</v>
      </c>
      <c r="C56" s="255">
        <v>200</v>
      </c>
      <c r="D56" s="323">
        <v>40</v>
      </c>
    </row>
    <row r="57" spans="1:5" x14ac:dyDescent="0.35">
      <c r="A57" s="58" t="s">
        <v>27</v>
      </c>
      <c r="B57" s="255">
        <v>500</v>
      </c>
      <c r="C57" s="255">
        <v>200</v>
      </c>
      <c r="D57" s="323">
        <v>40</v>
      </c>
    </row>
    <row r="58" spans="1:5" x14ac:dyDescent="0.35">
      <c r="A58" s="6" t="s">
        <v>289</v>
      </c>
      <c r="B58" s="283">
        <v>500</v>
      </c>
      <c r="C58" s="283">
        <v>200</v>
      </c>
      <c r="D58" s="354">
        <v>40</v>
      </c>
    </row>
    <row r="59" spans="1:5" x14ac:dyDescent="0.35">
      <c r="A59" s="129" t="s">
        <v>290</v>
      </c>
      <c r="B59" s="526">
        <v>500</v>
      </c>
      <c r="C59" s="527">
        <v>200</v>
      </c>
      <c r="D59" s="528">
        <v>40</v>
      </c>
    </row>
    <row r="60" spans="1:5" x14ac:dyDescent="0.35">
      <c r="A60" s="58" t="s">
        <v>28</v>
      </c>
      <c r="B60" s="255"/>
      <c r="C60" s="255"/>
      <c r="D60" s="323"/>
    </row>
    <row r="61" spans="1:5" x14ac:dyDescent="0.35">
      <c r="A61" s="59" t="s">
        <v>29</v>
      </c>
      <c r="B61" s="255">
        <v>570</v>
      </c>
      <c r="C61" s="255">
        <v>570</v>
      </c>
      <c r="D61" s="323">
        <v>100</v>
      </c>
    </row>
    <row r="62" spans="1:5" x14ac:dyDescent="0.35">
      <c r="A62" s="58" t="s">
        <v>30</v>
      </c>
      <c r="B62" s="255">
        <v>220</v>
      </c>
      <c r="C62" s="255">
        <v>220</v>
      </c>
      <c r="D62" s="323">
        <v>100</v>
      </c>
    </row>
    <row r="63" spans="1:5" x14ac:dyDescent="0.35">
      <c r="A63" s="6" t="s">
        <v>289</v>
      </c>
      <c r="B63" s="283">
        <v>220</v>
      </c>
      <c r="C63" s="283">
        <v>220</v>
      </c>
      <c r="D63" s="354">
        <v>100</v>
      </c>
    </row>
    <row r="64" spans="1:5" x14ac:dyDescent="0.35">
      <c r="A64" s="529" t="s">
        <v>291</v>
      </c>
      <c r="B64" s="527">
        <v>50</v>
      </c>
      <c r="C64" s="527">
        <v>50</v>
      </c>
      <c r="D64" s="528">
        <v>100</v>
      </c>
    </row>
    <row r="65" spans="1:5" ht="43.5" x14ac:dyDescent="0.35">
      <c r="A65" s="530" t="s">
        <v>292</v>
      </c>
      <c r="B65" s="486">
        <v>170</v>
      </c>
      <c r="C65" s="486">
        <v>170</v>
      </c>
      <c r="D65" s="500">
        <v>100</v>
      </c>
    </row>
    <row r="66" spans="1:5" x14ac:dyDescent="0.35">
      <c r="A66" s="58" t="s">
        <v>31</v>
      </c>
      <c r="B66" s="255">
        <v>350</v>
      </c>
      <c r="C66" s="255">
        <v>350</v>
      </c>
      <c r="D66" s="323">
        <v>100</v>
      </c>
    </row>
    <row r="67" spans="1:5" ht="29" x14ac:dyDescent="0.35">
      <c r="A67" s="157" t="s">
        <v>293</v>
      </c>
      <c r="B67" s="483">
        <v>350</v>
      </c>
      <c r="C67" s="483">
        <v>350</v>
      </c>
      <c r="D67" s="497">
        <v>100</v>
      </c>
    </row>
    <row r="68" spans="1:5" x14ac:dyDescent="0.35">
      <c r="A68" s="59" t="s">
        <v>32</v>
      </c>
      <c r="B68" s="255">
        <v>1070</v>
      </c>
      <c r="C68" s="255">
        <v>770</v>
      </c>
      <c r="D68" s="323">
        <v>71.962616822429908</v>
      </c>
    </row>
    <row r="69" spans="1:5" s="123" customFormat="1" ht="55.75" customHeight="1" x14ac:dyDescent="0.3">
      <c r="A69" s="778" t="s">
        <v>69</v>
      </c>
      <c r="B69" s="778"/>
      <c r="C69" s="778"/>
      <c r="D69" s="778"/>
    </row>
    <row r="70" spans="1:5" s="123" customFormat="1" ht="12" x14ac:dyDescent="0.3">
      <c r="A70" s="767" t="s">
        <v>70</v>
      </c>
      <c r="B70" s="767"/>
      <c r="C70" s="767"/>
      <c r="D70" s="767"/>
    </row>
    <row r="71" spans="1:5" x14ac:dyDescent="0.35">
      <c r="A71" s="122"/>
    </row>
    <row r="72" spans="1:5" ht="33" customHeight="1" x14ac:dyDescent="0.35">
      <c r="A72" s="779" t="s">
        <v>294</v>
      </c>
      <c r="B72" s="779"/>
      <c r="C72" s="779"/>
      <c r="D72" s="779"/>
      <c r="E72" s="779"/>
    </row>
    <row r="73" spans="1:5" ht="43.5" x14ac:dyDescent="0.35">
      <c r="A73" s="780" t="s">
        <v>4</v>
      </c>
      <c r="B73" s="3" t="s">
        <v>5</v>
      </c>
      <c r="C73" s="3" t="s">
        <v>33</v>
      </c>
      <c r="D73" s="48" t="s">
        <v>43</v>
      </c>
      <c r="E73" s="48" t="s">
        <v>18</v>
      </c>
    </row>
    <row r="74" spans="1:5" x14ac:dyDescent="0.35">
      <c r="A74" s="780"/>
      <c r="B74" s="49" t="s">
        <v>19</v>
      </c>
      <c r="C74" s="50" t="s">
        <v>20</v>
      </c>
      <c r="D74" s="50" t="s">
        <v>34</v>
      </c>
      <c r="E74" s="50" t="s">
        <v>35</v>
      </c>
    </row>
    <row r="75" spans="1:5" x14ac:dyDescent="0.35">
      <c r="A75" s="191" t="s">
        <v>7</v>
      </c>
      <c r="B75" s="433">
        <v>1345</v>
      </c>
      <c r="C75" s="433">
        <v>1345</v>
      </c>
      <c r="D75" s="433">
        <v>995</v>
      </c>
      <c r="E75" s="487">
        <v>73.977695167286257</v>
      </c>
    </row>
    <row r="76" spans="1:5" x14ac:dyDescent="0.35">
      <c r="A76" s="57" t="s">
        <v>289</v>
      </c>
      <c r="B76" s="249">
        <v>1345</v>
      </c>
      <c r="C76" s="249">
        <v>1345</v>
      </c>
      <c r="D76" s="249">
        <v>995</v>
      </c>
      <c r="E76" s="326">
        <v>73.977695167286257</v>
      </c>
    </row>
    <row r="77" spans="1:5" x14ac:dyDescent="0.35">
      <c r="A77" s="124" t="s">
        <v>290</v>
      </c>
      <c r="B77" s="478">
        <v>825</v>
      </c>
      <c r="C77" s="478">
        <v>825</v>
      </c>
      <c r="D77" s="478">
        <v>475</v>
      </c>
      <c r="E77" s="490">
        <v>57.575757575757578</v>
      </c>
    </row>
    <row r="78" spans="1:5" x14ac:dyDescent="0.35">
      <c r="A78" s="126" t="s">
        <v>291</v>
      </c>
      <c r="B78" s="479">
        <v>300</v>
      </c>
      <c r="C78" s="479">
        <v>300</v>
      </c>
      <c r="D78" s="479">
        <v>300</v>
      </c>
      <c r="E78" s="491">
        <v>100</v>
      </c>
    </row>
    <row r="79" spans="1:5" ht="43.5" x14ac:dyDescent="0.35">
      <c r="A79" s="161" t="s">
        <v>292</v>
      </c>
      <c r="B79" s="480">
        <v>220</v>
      </c>
      <c r="C79" s="480">
        <v>220</v>
      </c>
      <c r="D79" s="480">
        <v>220</v>
      </c>
      <c r="E79" s="492">
        <v>100</v>
      </c>
    </row>
    <row r="80" spans="1:5" x14ac:dyDescent="0.35">
      <c r="A80" s="191" t="s">
        <v>13</v>
      </c>
      <c r="B80" s="433">
        <v>350</v>
      </c>
      <c r="C80" s="433">
        <v>350</v>
      </c>
      <c r="D80" s="433">
        <v>350</v>
      </c>
      <c r="E80" s="487">
        <v>100</v>
      </c>
    </row>
    <row r="81" spans="1:5" ht="29" x14ac:dyDescent="0.35">
      <c r="A81" s="157" t="s">
        <v>293</v>
      </c>
      <c r="B81" s="481">
        <v>350</v>
      </c>
      <c r="C81" s="481">
        <v>350</v>
      </c>
      <c r="D81" s="481">
        <v>350</v>
      </c>
      <c r="E81" s="495">
        <v>100</v>
      </c>
    </row>
    <row r="82" spans="1:5" x14ac:dyDescent="0.35">
      <c r="A82" s="191" t="s">
        <v>14</v>
      </c>
      <c r="B82" s="433">
        <v>1695</v>
      </c>
      <c r="C82" s="433">
        <v>1695</v>
      </c>
      <c r="D82" s="433">
        <v>1345</v>
      </c>
      <c r="E82" s="487">
        <v>79.35103244837758</v>
      </c>
    </row>
    <row r="83" spans="1:5" s="123" customFormat="1" ht="38.4" customHeight="1" x14ac:dyDescent="0.3">
      <c r="A83" s="778" t="s">
        <v>67</v>
      </c>
      <c r="B83" s="778"/>
      <c r="C83" s="778"/>
      <c r="D83" s="778"/>
      <c r="E83" s="778"/>
    </row>
    <row r="84" spans="1:5" s="123" customFormat="1" ht="12" x14ac:dyDescent="0.3">
      <c r="A84" s="767" t="s">
        <v>68</v>
      </c>
      <c r="B84" s="767"/>
      <c r="C84" s="767"/>
      <c r="D84" s="767"/>
      <c r="E84" s="767"/>
    </row>
  </sheetData>
  <mergeCells count="17">
    <mergeCell ref="A70:D70"/>
    <mergeCell ref="A72:E72"/>
    <mergeCell ref="A73:A74"/>
    <mergeCell ref="A83:E83"/>
    <mergeCell ref="A84:E84"/>
    <mergeCell ref="A69:D69"/>
    <mergeCell ref="A11:C11"/>
    <mergeCell ref="A14:D14"/>
    <mergeCell ref="A15:A16"/>
    <mergeCell ref="A32:D32"/>
    <mergeCell ref="A33:D33"/>
    <mergeCell ref="A35:D35"/>
    <mergeCell ref="A36:A37"/>
    <mergeCell ref="A50:D50"/>
    <mergeCell ref="A51:D51"/>
    <mergeCell ref="A53:D53"/>
    <mergeCell ref="A54:A55"/>
  </mergeCells>
  <printOptions verticalCentered="1"/>
  <pageMargins left="0.70866141732283472" right="0.70866141732283472" top="0.74803149606299213" bottom="0.74803149606299213" header="0.31496062992125984" footer="0.31496062992125984"/>
  <pageSetup paperSize="9" scale="44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52" max="4" man="1"/>
  </row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D278D-5A6C-40FF-B70F-57076E5C4410}">
  <sheetPr codeName="Sheet23">
    <pageSetUpPr fitToPage="1"/>
  </sheetPr>
  <dimension ref="A1:F111"/>
  <sheetViews>
    <sheetView zoomScale="96" zoomScaleNormal="96" workbookViewId="0">
      <selection activeCell="F96" sqref="F96"/>
    </sheetView>
  </sheetViews>
  <sheetFormatPr defaultColWidth="8.90625" defaultRowHeight="14.5" x14ac:dyDescent="0.35"/>
  <cols>
    <col min="1" max="1" width="46.453125" style="550" customWidth="1"/>
    <col min="2" max="2" width="25.08984375" style="550" customWidth="1"/>
    <col min="3" max="3" width="22.54296875" style="550" customWidth="1"/>
    <col min="4" max="4" width="19" style="550" customWidth="1"/>
    <col min="5" max="5" width="14.1796875" style="550" customWidth="1"/>
    <col min="6" max="16384" width="8.90625" style="550"/>
  </cols>
  <sheetData>
    <row r="1" spans="1:3" x14ac:dyDescent="0.35">
      <c r="A1" s="549" t="s">
        <v>386</v>
      </c>
    </row>
    <row r="2" spans="1:3" x14ac:dyDescent="0.35">
      <c r="A2" s="551" t="s">
        <v>4</v>
      </c>
      <c r="B2" s="552" t="s">
        <v>5</v>
      </c>
      <c r="C2" s="552" t="s">
        <v>6</v>
      </c>
    </row>
    <row r="3" spans="1:3" x14ac:dyDescent="0.35">
      <c r="A3" s="684" t="s">
        <v>7</v>
      </c>
      <c r="B3" s="501">
        <v>15625.541320209999</v>
      </c>
      <c r="C3" s="501">
        <v>2982.7449999999999</v>
      </c>
    </row>
    <row r="4" spans="1:3" x14ac:dyDescent="0.35">
      <c r="A4" s="685" t="s">
        <v>296</v>
      </c>
      <c r="B4" s="488">
        <v>7000</v>
      </c>
      <c r="C4" s="488"/>
    </row>
    <row r="5" spans="1:3" ht="29" x14ac:dyDescent="0.35">
      <c r="A5" s="686" t="s">
        <v>297</v>
      </c>
      <c r="B5" s="687">
        <v>2000</v>
      </c>
      <c r="C5" s="687"/>
    </row>
    <row r="6" spans="1:3" x14ac:dyDescent="0.35">
      <c r="A6" s="688" t="s">
        <v>298</v>
      </c>
      <c r="B6" s="689">
        <v>3999.9999999999995</v>
      </c>
      <c r="C6" s="689"/>
    </row>
    <row r="7" spans="1:3" ht="43.5" x14ac:dyDescent="0.35">
      <c r="A7" s="690" t="s">
        <v>299</v>
      </c>
      <c r="B7" s="691">
        <v>1000</v>
      </c>
      <c r="C7" s="691"/>
    </row>
    <row r="8" spans="1:3" x14ac:dyDescent="0.35">
      <c r="A8" s="692" t="s">
        <v>279</v>
      </c>
      <c r="B8" s="693">
        <v>8625.541320209999</v>
      </c>
      <c r="C8" s="693">
        <v>2982.7449999999999</v>
      </c>
    </row>
    <row r="9" spans="1:3" ht="29" x14ac:dyDescent="0.35">
      <c r="A9" s="686" t="s">
        <v>300</v>
      </c>
      <c r="B9" s="687">
        <v>4052.41</v>
      </c>
      <c r="C9" s="687">
        <v>1413.145</v>
      </c>
    </row>
    <row r="10" spans="1:3" x14ac:dyDescent="0.35">
      <c r="A10" s="688" t="s">
        <v>301</v>
      </c>
      <c r="B10" s="689">
        <v>1638.85108358</v>
      </c>
      <c r="C10" s="689">
        <v>1000</v>
      </c>
    </row>
    <row r="11" spans="1:3" ht="43.5" x14ac:dyDescent="0.35">
      <c r="A11" s="688" t="s">
        <v>302</v>
      </c>
      <c r="B11" s="689">
        <v>1672.54023663</v>
      </c>
      <c r="C11" s="689">
        <v>569.6</v>
      </c>
    </row>
    <row r="12" spans="1:3" ht="29" x14ac:dyDescent="0.35">
      <c r="A12" s="688" t="s">
        <v>303</v>
      </c>
      <c r="B12" s="689">
        <v>524.14</v>
      </c>
      <c r="C12" s="689"/>
    </row>
    <row r="13" spans="1:3" ht="43.5" x14ac:dyDescent="0.35">
      <c r="A13" s="694" t="s">
        <v>304</v>
      </c>
      <c r="B13" s="695">
        <v>737.6</v>
      </c>
      <c r="C13" s="695"/>
    </row>
    <row r="14" spans="1:3" x14ac:dyDescent="0.35">
      <c r="A14" s="696" t="s">
        <v>13</v>
      </c>
      <c r="B14" s="501">
        <v>2387.4100000000003</v>
      </c>
      <c r="C14" s="501"/>
    </row>
    <row r="15" spans="1:3" x14ac:dyDescent="0.35">
      <c r="A15" s="692" t="s">
        <v>296</v>
      </c>
      <c r="B15" s="488">
        <v>500.01000000000005</v>
      </c>
      <c r="C15" s="488"/>
    </row>
    <row r="16" spans="1:3" x14ac:dyDescent="0.35">
      <c r="A16" s="679" t="s">
        <v>305</v>
      </c>
      <c r="B16" s="697">
        <v>500.01000000000005</v>
      </c>
      <c r="C16" s="698"/>
    </row>
    <row r="17" spans="1:4" x14ac:dyDescent="0.35">
      <c r="A17" s="692" t="s">
        <v>279</v>
      </c>
      <c r="B17" s="488">
        <v>1887.4</v>
      </c>
      <c r="C17" s="488"/>
    </row>
    <row r="18" spans="1:4" x14ac:dyDescent="0.35">
      <c r="A18" s="686" t="s">
        <v>306</v>
      </c>
      <c r="B18" s="687">
        <v>1450</v>
      </c>
      <c r="C18" s="687"/>
    </row>
    <row r="19" spans="1:4" x14ac:dyDescent="0.35">
      <c r="A19" s="688" t="s">
        <v>307</v>
      </c>
      <c r="B19" s="689">
        <v>437.4</v>
      </c>
      <c r="C19" s="689"/>
    </row>
    <row r="20" spans="1:4" x14ac:dyDescent="0.35">
      <c r="A20" s="684" t="s">
        <v>14</v>
      </c>
      <c r="B20" s="501">
        <v>18012.951320209999</v>
      </c>
      <c r="C20" s="501">
        <v>2982.7449999999999</v>
      </c>
    </row>
    <row r="21" spans="1:4" s="569" customFormat="1" ht="23.4" customHeight="1" x14ac:dyDescent="0.3">
      <c r="A21" s="770" t="s">
        <v>366</v>
      </c>
      <c r="B21" s="770"/>
      <c r="C21" s="770"/>
    </row>
    <row r="22" spans="1:4" s="569" customFormat="1" ht="12" x14ac:dyDescent="0.3">
      <c r="A22" s="570" t="s">
        <v>367</v>
      </c>
    </row>
    <row r="24" spans="1:4" ht="27" customHeight="1" x14ac:dyDescent="0.35">
      <c r="A24" s="794" t="s">
        <v>368</v>
      </c>
      <c r="B24" s="794"/>
      <c r="C24" s="794"/>
      <c r="D24" s="794"/>
    </row>
    <row r="25" spans="1:4" x14ac:dyDescent="0.35">
      <c r="A25" s="811" t="s">
        <v>151</v>
      </c>
      <c r="B25" s="571" t="s">
        <v>5</v>
      </c>
      <c r="C25" s="571" t="s">
        <v>166</v>
      </c>
      <c r="D25" s="571" t="s">
        <v>18</v>
      </c>
    </row>
    <row r="26" spans="1:4" x14ac:dyDescent="0.35">
      <c r="A26" s="812"/>
      <c r="B26" s="572" t="s">
        <v>19</v>
      </c>
      <c r="C26" s="572" t="s">
        <v>20</v>
      </c>
      <c r="D26" s="572" t="s">
        <v>21</v>
      </c>
    </row>
    <row r="27" spans="1:4" x14ac:dyDescent="0.35">
      <c r="A27" s="699" t="s">
        <v>7</v>
      </c>
      <c r="B27" s="700">
        <v>15625.541320209999</v>
      </c>
      <c r="C27" s="701"/>
      <c r="D27" s="702"/>
    </row>
    <row r="28" spans="1:4" x14ac:dyDescent="0.35">
      <c r="A28" s="699" t="s">
        <v>167</v>
      </c>
      <c r="B28" s="700">
        <v>14250.208671509999</v>
      </c>
      <c r="C28" s="700">
        <v>5698.955413312</v>
      </c>
      <c r="D28" s="703">
        <v>39.992083938432039</v>
      </c>
    </row>
    <row r="29" spans="1:4" x14ac:dyDescent="0.35">
      <c r="A29" s="704" t="s">
        <v>168</v>
      </c>
      <c r="B29" s="705">
        <v>14250.208671509999</v>
      </c>
      <c r="C29" s="705">
        <v>5698.955413312</v>
      </c>
      <c r="D29" s="706">
        <v>39.992083938432039</v>
      </c>
    </row>
    <row r="30" spans="1:4" x14ac:dyDescent="0.35">
      <c r="A30" s="704" t="s">
        <v>169</v>
      </c>
      <c r="B30" s="705"/>
      <c r="C30" s="705"/>
      <c r="D30" s="706"/>
    </row>
    <row r="31" spans="1:4" x14ac:dyDescent="0.35">
      <c r="A31" s="707" t="s">
        <v>170</v>
      </c>
      <c r="B31" s="708">
        <v>1375.3326487000002</v>
      </c>
      <c r="C31" s="709"/>
      <c r="D31" s="710"/>
    </row>
    <row r="32" spans="1:4" x14ac:dyDescent="0.35">
      <c r="A32" s="699" t="s">
        <v>13</v>
      </c>
      <c r="B32" s="711">
        <v>2387.41</v>
      </c>
      <c r="C32" s="709"/>
      <c r="D32" s="710"/>
    </row>
    <row r="33" spans="1:4" x14ac:dyDescent="0.35">
      <c r="A33" s="699" t="s">
        <v>167</v>
      </c>
      <c r="B33" s="700">
        <v>1828.1926579999999</v>
      </c>
      <c r="C33" s="700">
        <v>731.277064</v>
      </c>
      <c r="D33" s="703">
        <v>40.000000043759066</v>
      </c>
    </row>
    <row r="34" spans="1:4" x14ac:dyDescent="0.35">
      <c r="A34" s="704" t="s">
        <v>168</v>
      </c>
      <c r="B34" s="712">
        <v>1828.1926579999999</v>
      </c>
      <c r="C34" s="712">
        <v>731.277064</v>
      </c>
      <c r="D34" s="713">
        <v>40.000000043759066</v>
      </c>
    </row>
    <row r="35" spans="1:4" x14ac:dyDescent="0.35">
      <c r="A35" s="704" t="s">
        <v>169</v>
      </c>
      <c r="B35" s="705"/>
      <c r="C35" s="705"/>
      <c r="D35" s="706"/>
    </row>
    <row r="36" spans="1:4" x14ac:dyDescent="0.35">
      <c r="A36" s="707" t="s">
        <v>170</v>
      </c>
      <c r="B36" s="705">
        <v>559.21734200000003</v>
      </c>
      <c r="C36" s="709"/>
      <c r="D36" s="710"/>
    </row>
    <row r="37" spans="1:4" x14ac:dyDescent="0.35">
      <c r="A37" s="699" t="s">
        <v>14</v>
      </c>
      <c r="B37" s="711">
        <v>18012.951320209999</v>
      </c>
      <c r="C37" s="709"/>
      <c r="D37" s="710"/>
    </row>
    <row r="38" spans="1:4" x14ac:dyDescent="0.35">
      <c r="A38" s="699" t="s">
        <v>167</v>
      </c>
      <c r="B38" s="700">
        <v>16078.401329509999</v>
      </c>
      <c r="C38" s="700">
        <v>6430.2324773119999</v>
      </c>
      <c r="D38" s="703">
        <v>39.992984038220705</v>
      </c>
    </row>
    <row r="39" spans="1:4" x14ac:dyDescent="0.35">
      <c r="A39" s="704" t="s">
        <v>168</v>
      </c>
      <c r="B39" s="705">
        <v>16078.401329509999</v>
      </c>
      <c r="C39" s="705">
        <v>6430.2324773119999</v>
      </c>
      <c r="D39" s="706">
        <v>39.992984038220705</v>
      </c>
    </row>
    <row r="40" spans="1:4" x14ac:dyDescent="0.35">
      <c r="A40" s="704" t="s">
        <v>169</v>
      </c>
      <c r="B40" s="705"/>
      <c r="C40" s="705"/>
      <c r="D40" s="706"/>
    </row>
    <row r="41" spans="1:4" x14ac:dyDescent="0.35">
      <c r="A41" s="707" t="s">
        <v>170</v>
      </c>
      <c r="B41" s="705">
        <v>1934.5499907000003</v>
      </c>
      <c r="C41" s="709"/>
      <c r="D41" s="710"/>
    </row>
    <row r="42" spans="1:4" s="569" customFormat="1" ht="23.4" customHeight="1" x14ac:dyDescent="0.3">
      <c r="A42" s="770" t="s">
        <v>369</v>
      </c>
      <c r="B42" s="770"/>
      <c r="C42" s="770"/>
      <c r="D42" s="770"/>
    </row>
    <row r="43" spans="1:4" s="569" customFormat="1" ht="12" x14ac:dyDescent="0.3">
      <c r="A43" s="795" t="s">
        <v>370</v>
      </c>
      <c r="B43" s="795"/>
      <c r="C43" s="795"/>
      <c r="D43" s="795"/>
    </row>
    <row r="45" spans="1:4" ht="29.4" customHeight="1" x14ac:dyDescent="0.35">
      <c r="A45" s="796" t="s">
        <v>371</v>
      </c>
      <c r="B45" s="796"/>
      <c r="C45" s="796"/>
      <c r="D45" s="796"/>
    </row>
    <row r="46" spans="1:4" x14ac:dyDescent="0.35">
      <c r="A46" s="799" t="s">
        <v>25</v>
      </c>
      <c r="B46" s="593" t="s">
        <v>5</v>
      </c>
      <c r="C46" s="594" t="s">
        <v>17</v>
      </c>
      <c r="D46" s="594" t="s">
        <v>18</v>
      </c>
    </row>
    <row r="47" spans="1:4" x14ac:dyDescent="0.35">
      <c r="A47" s="799"/>
      <c r="B47" s="595" t="s">
        <v>19</v>
      </c>
      <c r="C47" s="595" t="s">
        <v>20</v>
      </c>
      <c r="D47" s="595" t="s">
        <v>21</v>
      </c>
    </row>
    <row r="48" spans="1:4" x14ac:dyDescent="0.35">
      <c r="A48" s="610" t="s">
        <v>26</v>
      </c>
      <c r="B48" s="700">
        <v>11405.889325579999</v>
      </c>
      <c r="C48" s="700">
        <v>4534.0276757400006</v>
      </c>
      <c r="D48" s="703">
        <v>39.75163660032657</v>
      </c>
    </row>
    <row r="49" spans="1:4" x14ac:dyDescent="0.35">
      <c r="A49" s="611" t="s">
        <v>27</v>
      </c>
      <c r="B49" s="700">
        <v>9577.6966675799995</v>
      </c>
      <c r="C49" s="700">
        <v>3802.7506117400003</v>
      </c>
      <c r="D49" s="703">
        <v>39.704228936505281</v>
      </c>
    </row>
    <row r="50" spans="1:4" x14ac:dyDescent="0.35">
      <c r="A50" s="714" t="s">
        <v>296</v>
      </c>
      <c r="B50" s="715">
        <v>3204.5175880000002</v>
      </c>
      <c r="C50" s="715">
        <v>1369.53597992</v>
      </c>
      <c r="D50" s="716">
        <v>42.737664634718179</v>
      </c>
    </row>
    <row r="51" spans="1:4" ht="29" x14ac:dyDescent="0.35">
      <c r="A51" s="688" t="s">
        <v>297</v>
      </c>
      <c r="B51" s="717">
        <v>2000</v>
      </c>
      <c r="C51" s="717">
        <v>900</v>
      </c>
      <c r="D51" s="718">
        <v>45</v>
      </c>
    </row>
    <row r="52" spans="1:4" x14ac:dyDescent="0.35">
      <c r="A52" s="688" t="s">
        <v>298</v>
      </c>
      <c r="B52" s="717">
        <v>204.51758799999999</v>
      </c>
      <c r="C52" s="717">
        <v>69.535979919999988</v>
      </c>
      <c r="D52" s="718">
        <v>34</v>
      </c>
    </row>
    <row r="53" spans="1:4" ht="43.5" x14ac:dyDescent="0.35">
      <c r="A53" s="688" t="s">
        <v>299</v>
      </c>
      <c r="B53" s="717">
        <v>1000</v>
      </c>
      <c r="C53" s="717">
        <v>400</v>
      </c>
      <c r="D53" s="718">
        <v>40</v>
      </c>
    </row>
    <row r="54" spans="1:4" x14ac:dyDescent="0.35">
      <c r="A54" s="719" t="s">
        <v>279</v>
      </c>
      <c r="B54" s="715">
        <v>6373.1790795799998</v>
      </c>
      <c r="C54" s="715">
        <v>2433.2146318200002</v>
      </c>
      <c r="D54" s="716">
        <v>38.178977892150371</v>
      </c>
    </row>
    <row r="55" spans="1:4" ht="29" x14ac:dyDescent="0.35">
      <c r="A55" s="688" t="s">
        <v>300</v>
      </c>
      <c r="B55" s="717">
        <v>4052.41</v>
      </c>
      <c r="C55" s="717">
        <v>1585.5469999900001</v>
      </c>
      <c r="D55" s="718">
        <v>39.12602624092824</v>
      </c>
    </row>
    <row r="56" spans="1:4" x14ac:dyDescent="0.35">
      <c r="A56" s="688" t="s">
        <v>301</v>
      </c>
      <c r="B56" s="717">
        <v>1638.85108358</v>
      </c>
      <c r="C56" s="717">
        <v>655.54043343000001</v>
      </c>
      <c r="D56" s="718">
        <v>39.999999999877964</v>
      </c>
    </row>
    <row r="57" spans="1:4" ht="43.5" x14ac:dyDescent="0.35">
      <c r="A57" s="688" t="s">
        <v>302</v>
      </c>
      <c r="B57" s="717">
        <v>30.3</v>
      </c>
      <c r="C57" s="717">
        <v>12.12</v>
      </c>
      <c r="D57" s="718">
        <v>40</v>
      </c>
    </row>
    <row r="58" spans="1:4" ht="43.5" x14ac:dyDescent="0.35">
      <c r="A58" s="688" t="s">
        <v>304</v>
      </c>
      <c r="B58" s="717">
        <v>651.61799599999995</v>
      </c>
      <c r="C58" s="717">
        <v>180.00719839999999</v>
      </c>
      <c r="D58" s="718">
        <v>27.624651176760935</v>
      </c>
    </row>
    <row r="59" spans="1:4" x14ac:dyDescent="0.35">
      <c r="A59" s="720" t="s">
        <v>202</v>
      </c>
      <c r="B59" s="721">
        <v>1828.1926579999999</v>
      </c>
      <c r="C59" s="721">
        <v>731.277064</v>
      </c>
      <c r="D59" s="722">
        <v>40.000000043759066</v>
      </c>
    </row>
    <row r="60" spans="1:4" x14ac:dyDescent="0.35">
      <c r="A60" s="719" t="s">
        <v>296</v>
      </c>
      <c r="B60" s="715">
        <v>378.19265799999999</v>
      </c>
      <c r="C60" s="715">
        <v>151.277064</v>
      </c>
      <c r="D60" s="716">
        <v>40.000000211532402</v>
      </c>
    </row>
    <row r="61" spans="1:4" x14ac:dyDescent="0.35">
      <c r="A61" s="679" t="s">
        <v>305</v>
      </c>
      <c r="B61" s="715">
        <v>378.19265799999999</v>
      </c>
      <c r="C61" s="715">
        <v>151.277064</v>
      </c>
      <c r="D61" s="716">
        <v>40.000000211532402</v>
      </c>
    </row>
    <row r="62" spans="1:4" x14ac:dyDescent="0.35">
      <c r="A62" s="719" t="s">
        <v>279</v>
      </c>
      <c r="B62" s="715">
        <v>1450</v>
      </c>
      <c r="C62" s="715">
        <v>580</v>
      </c>
      <c r="D62" s="716">
        <v>40</v>
      </c>
    </row>
    <row r="63" spans="1:4" x14ac:dyDescent="0.35">
      <c r="A63" s="679" t="s">
        <v>306</v>
      </c>
      <c r="B63" s="715">
        <v>1450</v>
      </c>
      <c r="C63" s="715">
        <v>580</v>
      </c>
      <c r="D63" s="716">
        <v>40</v>
      </c>
    </row>
    <row r="64" spans="1:4" x14ac:dyDescent="0.35">
      <c r="A64" s="596" t="s">
        <v>29</v>
      </c>
      <c r="B64" s="721"/>
      <c r="C64" s="721"/>
      <c r="D64" s="722"/>
    </row>
    <row r="65" spans="1:4" x14ac:dyDescent="0.35">
      <c r="A65" s="611" t="s">
        <v>30</v>
      </c>
      <c r="B65" s="700"/>
      <c r="C65" s="700"/>
      <c r="D65" s="703"/>
    </row>
    <row r="66" spans="1:4" x14ac:dyDescent="0.35">
      <c r="A66" s="611" t="s">
        <v>31</v>
      </c>
      <c r="B66" s="721"/>
      <c r="C66" s="721"/>
      <c r="D66" s="722"/>
    </row>
    <row r="67" spans="1:4" x14ac:dyDescent="0.35">
      <c r="A67" s="596" t="s">
        <v>32</v>
      </c>
      <c r="B67" s="700">
        <v>11405.889325579999</v>
      </c>
      <c r="C67" s="700">
        <v>4534.0276757400006</v>
      </c>
      <c r="D67" s="703">
        <v>39.75163660032657</v>
      </c>
    </row>
    <row r="68" spans="1:4" s="569" customFormat="1" ht="48" customHeight="1" x14ac:dyDescent="0.3">
      <c r="A68" s="797" t="s">
        <v>364</v>
      </c>
      <c r="B68" s="797"/>
      <c r="C68" s="797"/>
      <c r="D68" s="797"/>
    </row>
    <row r="69" spans="1:4" s="569" customFormat="1" ht="12" x14ac:dyDescent="0.3">
      <c r="A69" s="798" t="s">
        <v>372</v>
      </c>
      <c r="B69" s="798"/>
      <c r="C69" s="798"/>
      <c r="D69" s="798"/>
    </row>
    <row r="70" spans="1:4" x14ac:dyDescent="0.35">
      <c r="A70" s="607"/>
      <c r="B70" s="607"/>
      <c r="C70" s="607"/>
      <c r="D70" s="607"/>
    </row>
    <row r="71" spans="1:4" ht="27" customHeight="1" x14ac:dyDescent="0.35">
      <c r="A71" s="796" t="s">
        <v>373</v>
      </c>
      <c r="B71" s="796"/>
      <c r="C71" s="796"/>
      <c r="D71" s="796"/>
    </row>
    <row r="72" spans="1:4" x14ac:dyDescent="0.35">
      <c r="A72" s="801" t="s">
        <v>25</v>
      </c>
      <c r="B72" s="608" t="s">
        <v>5</v>
      </c>
      <c r="C72" s="609" t="s">
        <v>17</v>
      </c>
      <c r="D72" s="609" t="s">
        <v>18</v>
      </c>
    </row>
    <row r="73" spans="1:4" x14ac:dyDescent="0.35">
      <c r="A73" s="802"/>
      <c r="B73" s="595" t="s">
        <v>19</v>
      </c>
      <c r="C73" s="595" t="s">
        <v>20</v>
      </c>
      <c r="D73" s="595" t="s">
        <v>21</v>
      </c>
    </row>
    <row r="74" spans="1:4" x14ac:dyDescent="0.35">
      <c r="A74" s="610" t="s">
        <v>26</v>
      </c>
      <c r="B74" s="641">
        <v>4672.51200393</v>
      </c>
      <c r="C74" s="641">
        <v>1896.2048015720002</v>
      </c>
      <c r="D74" s="642">
        <v>40.582127985484526</v>
      </c>
    </row>
    <row r="75" spans="1:4" x14ac:dyDescent="0.35">
      <c r="A75" s="611" t="s">
        <v>27</v>
      </c>
      <c r="B75" s="641">
        <v>4672.51200393</v>
      </c>
      <c r="C75" s="641">
        <v>1896.2048015720002</v>
      </c>
      <c r="D75" s="642">
        <v>40.582127985484526</v>
      </c>
    </row>
    <row r="76" spans="1:4" x14ac:dyDescent="0.35">
      <c r="A76" s="599" t="s">
        <v>296</v>
      </c>
      <c r="B76" s="655">
        <v>3470</v>
      </c>
      <c r="C76" s="655">
        <v>1415.2</v>
      </c>
      <c r="D76" s="656">
        <v>40.783861671469737</v>
      </c>
    </row>
    <row r="77" spans="1:4" x14ac:dyDescent="0.35">
      <c r="A77" s="605" t="s">
        <v>298</v>
      </c>
      <c r="B77" s="668">
        <v>3470</v>
      </c>
      <c r="C77" s="668">
        <v>1415.2</v>
      </c>
      <c r="D77" s="669">
        <v>40.783861671469737</v>
      </c>
    </row>
    <row r="78" spans="1:4" x14ac:dyDescent="0.35">
      <c r="A78" s="599" t="s">
        <v>279</v>
      </c>
      <c r="B78" s="655">
        <v>1202.51200393</v>
      </c>
      <c r="C78" s="655">
        <v>481.00480157200002</v>
      </c>
      <c r="D78" s="656">
        <v>40</v>
      </c>
    </row>
    <row r="79" spans="1:4" ht="43.5" x14ac:dyDescent="0.35">
      <c r="A79" s="657" t="s">
        <v>302</v>
      </c>
      <c r="B79" s="658">
        <v>610.38999993000004</v>
      </c>
      <c r="C79" s="658">
        <v>244.15599997200002</v>
      </c>
      <c r="D79" s="659">
        <v>40</v>
      </c>
    </row>
    <row r="80" spans="1:4" ht="29" x14ac:dyDescent="0.35">
      <c r="A80" s="660" t="s">
        <v>303</v>
      </c>
      <c r="B80" s="661">
        <v>524.14</v>
      </c>
      <c r="C80" s="661">
        <v>209.65600000000001</v>
      </c>
      <c r="D80" s="662">
        <v>40</v>
      </c>
    </row>
    <row r="81" spans="1:5" ht="43.5" x14ac:dyDescent="0.35">
      <c r="A81" s="660" t="s">
        <v>304</v>
      </c>
      <c r="B81" s="661">
        <v>67.982003999999989</v>
      </c>
      <c r="C81" s="661">
        <v>27.192801599999996</v>
      </c>
      <c r="D81" s="662">
        <v>40</v>
      </c>
    </row>
    <row r="82" spans="1:5" x14ac:dyDescent="0.35">
      <c r="A82" s="611" t="s">
        <v>28</v>
      </c>
      <c r="B82" s="641"/>
      <c r="C82" s="641"/>
      <c r="D82" s="642"/>
    </row>
    <row r="83" spans="1:5" x14ac:dyDescent="0.35">
      <c r="A83" s="596" t="s">
        <v>29</v>
      </c>
      <c r="B83" s="641"/>
      <c r="C83" s="641"/>
      <c r="D83" s="642"/>
    </row>
    <row r="84" spans="1:5" x14ac:dyDescent="0.35">
      <c r="A84" s="611" t="s">
        <v>30</v>
      </c>
      <c r="B84" s="641"/>
      <c r="C84" s="641"/>
      <c r="D84" s="642"/>
    </row>
    <row r="85" spans="1:5" x14ac:dyDescent="0.35">
      <c r="A85" s="611" t="s">
        <v>31</v>
      </c>
      <c r="B85" s="641"/>
      <c r="C85" s="641"/>
      <c r="D85" s="642"/>
    </row>
    <row r="86" spans="1:5" x14ac:dyDescent="0.35">
      <c r="A86" s="596" t="s">
        <v>32</v>
      </c>
      <c r="B86" s="641">
        <v>4672.51200393</v>
      </c>
      <c r="C86" s="641">
        <v>1896.2048015720002</v>
      </c>
      <c r="D86" s="642">
        <v>40.582127985484526</v>
      </c>
    </row>
    <row r="87" spans="1:5" ht="50.4" customHeight="1" x14ac:dyDescent="0.35">
      <c r="A87" s="815" t="s">
        <v>374</v>
      </c>
      <c r="B87" s="797"/>
      <c r="C87" s="797"/>
      <c r="D87" s="797"/>
    </row>
    <row r="88" spans="1:5" x14ac:dyDescent="0.35">
      <c r="A88" s="798" t="s">
        <v>372</v>
      </c>
      <c r="B88" s="798"/>
      <c r="C88" s="798"/>
      <c r="D88" s="798"/>
    </row>
    <row r="90" spans="1:5" ht="27" customHeight="1" x14ac:dyDescent="0.35">
      <c r="A90" s="800" t="s">
        <v>385</v>
      </c>
      <c r="B90" s="800"/>
      <c r="C90" s="800"/>
      <c r="D90" s="800"/>
      <c r="E90" s="800"/>
    </row>
    <row r="91" spans="1:5" ht="29" x14ac:dyDescent="0.35">
      <c r="A91" s="551" t="s">
        <v>4</v>
      </c>
      <c r="B91" s="552" t="s">
        <v>5</v>
      </c>
      <c r="C91" s="552" t="s">
        <v>171</v>
      </c>
      <c r="D91" s="552" t="s">
        <v>172</v>
      </c>
      <c r="E91" s="552" t="s">
        <v>18</v>
      </c>
    </row>
    <row r="92" spans="1:5" x14ac:dyDescent="0.35">
      <c r="A92" s="684" t="s">
        <v>7</v>
      </c>
      <c r="B92" s="501">
        <v>15625.541320209999</v>
      </c>
      <c r="C92" s="501">
        <v>14250.208671510001</v>
      </c>
      <c r="D92" s="501">
        <v>5698.955413312</v>
      </c>
      <c r="E92" s="723">
        <v>39.992083938432032</v>
      </c>
    </row>
    <row r="93" spans="1:5" x14ac:dyDescent="0.35">
      <c r="A93" s="685" t="s">
        <v>296</v>
      </c>
      <c r="B93" s="488">
        <v>7000</v>
      </c>
      <c r="C93" s="488">
        <v>6674.5175879999997</v>
      </c>
      <c r="D93" s="488">
        <v>2784.7359799200003</v>
      </c>
      <c r="E93" s="489">
        <v>41.721906388060603</v>
      </c>
    </row>
    <row r="94" spans="1:5" ht="29" x14ac:dyDescent="0.35">
      <c r="A94" s="686" t="s">
        <v>297</v>
      </c>
      <c r="B94" s="687">
        <v>2000</v>
      </c>
      <c r="C94" s="687">
        <v>2000</v>
      </c>
      <c r="D94" s="687">
        <v>900</v>
      </c>
      <c r="E94" s="724">
        <v>45</v>
      </c>
    </row>
    <row r="95" spans="1:5" x14ac:dyDescent="0.35">
      <c r="A95" s="688" t="s">
        <v>298</v>
      </c>
      <c r="B95" s="689">
        <v>3999.9999999999995</v>
      </c>
      <c r="C95" s="689">
        <v>3674.5175879999997</v>
      </c>
      <c r="D95" s="689">
        <v>1484.7359799200001</v>
      </c>
      <c r="E95" s="725">
        <v>40.406283120504149</v>
      </c>
    </row>
    <row r="96" spans="1:5" ht="43.5" x14ac:dyDescent="0.35">
      <c r="A96" s="690" t="s">
        <v>299</v>
      </c>
      <c r="B96" s="691">
        <v>1000</v>
      </c>
      <c r="C96" s="691">
        <v>1000</v>
      </c>
      <c r="D96" s="691">
        <v>400</v>
      </c>
      <c r="E96" s="726">
        <v>40</v>
      </c>
    </row>
    <row r="97" spans="1:6" x14ac:dyDescent="0.35">
      <c r="A97" s="599" t="s">
        <v>279</v>
      </c>
      <c r="B97" s="693">
        <v>8625.541320209999</v>
      </c>
      <c r="C97" s="693">
        <v>7575.6910835100007</v>
      </c>
      <c r="D97" s="693">
        <v>2914.2194333920002</v>
      </c>
      <c r="E97" s="727">
        <v>38.468034153813093</v>
      </c>
    </row>
    <row r="98" spans="1:6" ht="29" x14ac:dyDescent="0.35">
      <c r="A98" s="686" t="s">
        <v>300</v>
      </c>
      <c r="B98" s="687">
        <v>4052.41</v>
      </c>
      <c r="C98" s="687">
        <v>4052.41</v>
      </c>
      <c r="D98" s="687">
        <v>1585.5469999900001</v>
      </c>
      <c r="E98" s="724">
        <v>39.12602624092824</v>
      </c>
    </row>
    <row r="99" spans="1:6" x14ac:dyDescent="0.35">
      <c r="A99" s="688" t="s">
        <v>301</v>
      </c>
      <c r="B99" s="689">
        <v>1638.85108358</v>
      </c>
      <c r="C99" s="689">
        <v>1638.85108358</v>
      </c>
      <c r="D99" s="689">
        <v>655.54043343000001</v>
      </c>
      <c r="E99" s="725">
        <v>39.999999999877964</v>
      </c>
    </row>
    <row r="100" spans="1:6" ht="43.5" x14ac:dyDescent="0.35">
      <c r="A100" s="688" t="s">
        <v>302</v>
      </c>
      <c r="B100" s="689">
        <v>1672.54023663</v>
      </c>
      <c r="C100" s="689">
        <v>640.68999993</v>
      </c>
      <c r="D100" s="689">
        <v>256.27599997200002</v>
      </c>
      <c r="E100" s="725">
        <v>40</v>
      </c>
    </row>
    <row r="101" spans="1:6" ht="29" x14ac:dyDescent="0.35">
      <c r="A101" s="688" t="s">
        <v>303</v>
      </c>
      <c r="B101" s="689">
        <v>524.14</v>
      </c>
      <c r="C101" s="689">
        <v>524.14</v>
      </c>
      <c r="D101" s="689">
        <v>209.65600000000001</v>
      </c>
      <c r="E101" s="725">
        <v>40</v>
      </c>
    </row>
    <row r="102" spans="1:6" ht="43.5" x14ac:dyDescent="0.35">
      <c r="A102" s="694" t="s">
        <v>304</v>
      </c>
      <c r="B102" s="695">
        <v>737.6</v>
      </c>
      <c r="C102" s="695">
        <v>719.59999999999991</v>
      </c>
      <c r="D102" s="695">
        <v>207.2</v>
      </c>
      <c r="E102" s="728">
        <v>28.793774319066152</v>
      </c>
    </row>
    <row r="103" spans="1:6" x14ac:dyDescent="0.35">
      <c r="A103" s="684" t="s">
        <v>13</v>
      </c>
      <c r="B103" s="501">
        <v>2387.4100000000003</v>
      </c>
      <c r="C103" s="501">
        <v>1828.1926579999999</v>
      </c>
      <c r="D103" s="501">
        <v>731.277064</v>
      </c>
      <c r="E103" s="723">
        <v>40.000000043759066</v>
      </c>
    </row>
    <row r="104" spans="1:6" x14ac:dyDescent="0.35">
      <c r="A104" s="685" t="s">
        <v>296</v>
      </c>
      <c r="B104" s="488">
        <v>500.01000000000005</v>
      </c>
      <c r="C104" s="488">
        <v>378.19265799999999</v>
      </c>
      <c r="D104" s="488">
        <v>151.277064</v>
      </c>
      <c r="E104" s="489">
        <v>40.000000211532402</v>
      </c>
    </row>
    <row r="105" spans="1:6" x14ac:dyDescent="0.35">
      <c r="A105" s="729" t="s">
        <v>305</v>
      </c>
      <c r="B105" s="730">
        <v>500.01000000000005</v>
      </c>
      <c r="C105" s="730">
        <v>378.19265799999999</v>
      </c>
      <c r="D105" s="730">
        <v>151.277064</v>
      </c>
      <c r="E105" s="731">
        <v>40.000000211532402</v>
      </c>
    </row>
    <row r="106" spans="1:6" x14ac:dyDescent="0.35">
      <c r="A106" s="685" t="s">
        <v>279</v>
      </c>
      <c r="B106" s="488">
        <v>1887.4</v>
      </c>
      <c r="C106" s="488">
        <v>1450</v>
      </c>
      <c r="D106" s="488">
        <v>580</v>
      </c>
      <c r="E106" s="489">
        <v>40</v>
      </c>
    </row>
    <row r="107" spans="1:6" x14ac:dyDescent="0.35">
      <c r="A107" s="732" t="s">
        <v>306</v>
      </c>
      <c r="B107" s="687">
        <v>1450</v>
      </c>
      <c r="C107" s="687">
        <v>1450</v>
      </c>
      <c r="D107" s="687">
        <v>580</v>
      </c>
      <c r="E107" s="724">
        <v>40</v>
      </c>
    </row>
    <row r="108" spans="1:6" x14ac:dyDescent="0.35">
      <c r="A108" s="733" t="s">
        <v>307</v>
      </c>
      <c r="B108" s="689">
        <v>437.4</v>
      </c>
      <c r="C108" s="689"/>
      <c r="D108" s="689"/>
      <c r="E108" s="725"/>
    </row>
    <row r="109" spans="1:6" x14ac:dyDescent="0.35">
      <c r="A109" s="684" t="s">
        <v>14</v>
      </c>
      <c r="B109" s="501">
        <v>18012.951320209999</v>
      </c>
      <c r="C109" s="501">
        <v>16078.401329510001</v>
      </c>
      <c r="D109" s="501">
        <v>6430.2324773119999</v>
      </c>
      <c r="E109" s="723">
        <v>39.992984038220705</v>
      </c>
    </row>
    <row r="110" spans="1:6" s="569" customFormat="1" ht="27" customHeight="1" x14ac:dyDescent="0.35">
      <c r="A110" s="797" t="s">
        <v>376</v>
      </c>
      <c r="B110" s="797"/>
      <c r="C110" s="797"/>
      <c r="D110" s="797"/>
      <c r="E110" s="797"/>
      <c r="F110" s="550"/>
    </row>
    <row r="111" spans="1:6" s="569" customFormat="1" ht="12" x14ac:dyDescent="0.3">
      <c r="A111" s="798" t="s">
        <v>377</v>
      </c>
      <c r="B111" s="798"/>
      <c r="C111" s="798"/>
      <c r="D111" s="798"/>
      <c r="E111" s="798"/>
    </row>
  </sheetData>
  <mergeCells count="16">
    <mergeCell ref="A88:D88"/>
    <mergeCell ref="A90:E90"/>
    <mergeCell ref="A110:E110"/>
    <mergeCell ref="A111:E111"/>
    <mergeCell ref="A46:A47"/>
    <mergeCell ref="A68:D68"/>
    <mergeCell ref="A69:D69"/>
    <mergeCell ref="A71:D71"/>
    <mergeCell ref="A72:A73"/>
    <mergeCell ref="A87:D87"/>
    <mergeCell ref="A45:D45"/>
    <mergeCell ref="A21:C21"/>
    <mergeCell ref="A24:D24"/>
    <mergeCell ref="A25:A26"/>
    <mergeCell ref="A42:D42"/>
    <mergeCell ref="A43:D43"/>
  </mergeCells>
  <printOptions verticalCentered="1"/>
  <pageMargins left="0.70866141732283472" right="0.70866141732283472" top="0.74803149606299213" bottom="0.74803149606299213" header="0.31496062992125984" footer="0.31496062992125984"/>
  <pageSetup paperSize="9" scale="33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9CA9-CA14-4D1B-A20F-480A44231CBF}">
  <sheetPr codeName="Sheet24">
    <pageSetUpPr fitToPage="1"/>
  </sheetPr>
  <dimension ref="A1:E107"/>
  <sheetViews>
    <sheetView zoomScale="95" zoomScaleNormal="95" workbookViewId="0">
      <selection activeCell="D15" sqref="D15"/>
    </sheetView>
  </sheetViews>
  <sheetFormatPr defaultColWidth="8.90625" defaultRowHeight="14.5" x14ac:dyDescent="0.35"/>
  <cols>
    <col min="1" max="1" width="53.6328125" style="550" customWidth="1"/>
    <col min="2" max="2" width="13.81640625" style="550" customWidth="1"/>
    <col min="3" max="3" width="16.36328125" style="550" customWidth="1"/>
    <col min="4" max="4" width="16.08984375" style="550" customWidth="1"/>
    <col min="5" max="5" width="15.81640625" style="550" customWidth="1"/>
    <col min="6" max="6" width="9.54296875" style="550" bestFit="1" customWidth="1"/>
    <col min="7" max="16384" width="8.90625" style="550"/>
  </cols>
  <sheetData>
    <row r="1" spans="1:3" x14ac:dyDescent="0.35">
      <c r="A1" s="549" t="s">
        <v>387</v>
      </c>
      <c r="B1" s="549"/>
      <c r="C1" s="549"/>
    </row>
    <row r="2" spans="1:3" ht="29" x14ac:dyDescent="0.35">
      <c r="A2" s="734" t="s">
        <v>4</v>
      </c>
      <c r="B2" s="571" t="s">
        <v>5</v>
      </c>
      <c r="C2" s="571" t="s">
        <v>6</v>
      </c>
    </row>
    <row r="3" spans="1:3" x14ac:dyDescent="0.35">
      <c r="A3" s="553" t="s">
        <v>7</v>
      </c>
      <c r="B3" s="735">
        <v>3035</v>
      </c>
      <c r="C3" s="735">
        <v>800</v>
      </c>
    </row>
    <row r="4" spans="1:3" x14ac:dyDescent="0.35">
      <c r="A4" s="555" t="s">
        <v>308</v>
      </c>
      <c r="B4" s="736">
        <v>340</v>
      </c>
      <c r="C4" s="736"/>
    </row>
    <row r="5" spans="1:3" x14ac:dyDescent="0.35">
      <c r="A5" s="737" t="s">
        <v>320</v>
      </c>
      <c r="B5" s="712">
        <v>340</v>
      </c>
      <c r="C5" s="738"/>
    </row>
    <row r="6" spans="1:3" x14ac:dyDescent="0.35">
      <c r="A6" s="555" t="s">
        <v>310</v>
      </c>
      <c r="B6" s="736">
        <v>135</v>
      </c>
      <c r="C6" s="736"/>
    </row>
    <row r="7" spans="1:3" x14ac:dyDescent="0.35">
      <c r="A7" s="737" t="s">
        <v>321</v>
      </c>
      <c r="B7" s="712">
        <v>135</v>
      </c>
      <c r="C7" s="738"/>
    </row>
    <row r="8" spans="1:3" x14ac:dyDescent="0.35">
      <c r="A8" s="555" t="s">
        <v>312</v>
      </c>
      <c r="B8" s="736">
        <v>1200</v>
      </c>
      <c r="C8" s="736">
        <v>400</v>
      </c>
    </row>
    <row r="9" spans="1:3" x14ac:dyDescent="0.35">
      <c r="A9" s="737" t="s">
        <v>322</v>
      </c>
      <c r="B9" s="712">
        <v>1200</v>
      </c>
      <c r="C9" s="712">
        <v>400</v>
      </c>
    </row>
    <row r="10" spans="1:3" x14ac:dyDescent="0.35">
      <c r="A10" s="555" t="s">
        <v>313</v>
      </c>
      <c r="B10" s="736">
        <v>650</v>
      </c>
      <c r="C10" s="736">
        <v>400</v>
      </c>
    </row>
    <row r="11" spans="1:3" x14ac:dyDescent="0.35">
      <c r="A11" s="737" t="s">
        <v>323</v>
      </c>
      <c r="B11" s="712">
        <v>650</v>
      </c>
      <c r="C11" s="712">
        <v>400</v>
      </c>
    </row>
    <row r="12" spans="1:3" x14ac:dyDescent="0.35">
      <c r="A12" s="555" t="s">
        <v>315</v>
      </c>
      <c r="B12" s="736">
        <v>10</v>
      </c>
      <c r="C12" s="736"/>
    </row>
    <row r="13" spans="1:3" x14ac:dyDescent="0.35">
      <c r="A13" s="737" t="s">
        <v>324</v>
      </c>
      <c r="B13" s="712">
        <v>10</v>
      </c>
      <c r="C13" s="712"/>
    </row>
    <row r="14" spans="1:3" x14ac:dyDescent="0.35">
      <c r="A14" s="555" t="s">
        <v>316</v>
      </c>
      <c r="B14" s="736">
        <v>700</v>
      </c>
      <c r="C14" s="736"/>
    </row>
    <row r="15" spans="1:3" x14ac:dyDescent="0.35">
      <c r="A15" s="737" t="s">
        <v>325</v>
      </c>
      <c r="B15" s="712">
        <v>700</v>
      </c>
      <c r="C15" s="712"/>
    </row>
    <row r="16" spans="1:3" x14ac:dyDescent="0.35">
      <c r="A16" s="564" t="s">
        <v>13</v>
      </c>
      <c r="B16" s="735">
        <v>1780</v>
      </c>
      <c r="C16" s="735"/>
    </row>
    <row r="17" spans="1:5" x14ac:dyDescent="0.35">
      <c r="A17" s="555" t="s">
        <v>318</v>
      </c>
      <c r="B17" s="736">
        <v>1780</v>
      </c>
      <c r="C17" s="736"/>
    </row>
    <row r="18" spans="1:5" x14ac:dyDescent="0.35">
      <c r="A18" s="737" t="s">
        <v>326</v>
      </c>
      <c r="B18" s="736">
        <v>1780</v>
      </c>
      <c r="C18" s="736"/>
    </row>
    <row r="19" spans="1:5" x14ac:dyDescent="0.35">
      <c r="A19" s="553" t="s">
        <v>14</v>
      </c>
      <c r="B19" s="735">
        <v>4815</v>
      </c>
      <c r="C19" s="735">
        <v>800</v>
      </c>
    </row>
    <row r="20" spans="1:5" s="569" customFormat="1" ht="25.25" customHeight="1" x14ac:dyDescent="0.3">
      <c r="A20" s="770" t="s">
        <v>366</v>
      </c>
      <c r="B20" s="770"/>
      <c r="C20" s="770"/>
    </row>
    <row r="21" spans="1:5" s="569" customFormat="1" ht="12" x14ac:dyDescent="0.3">
      <c r="A21" s="570" t="s">
        <v>367</v>
      </c>
    </row>
    <row r="23" spans="1:5" ht="28.25" customHeight="1" x14ac:dyDescent="0.35">
      <c r="A23" s="794" t="s">
        <v>368</v>
      </c>
      <c r="B23" s="794"/>
      <c r="C23" s="794"/>
      <c r="D23" s="794"/>
    </row>
    <row r="24" spans="1:5" ht="29" x14ac:dyDescent="0.35">
      <c r="A24" s="816" t="s">
        <v>16</v>
      </c>
      <c r="B24" s="593" t="s">
        <v>5</v>
      </c>
      <c r="C24" s="593" t="s">
        <v>43</v>
      </c>
      <c r="D24" s="593" t="s">
        <v>18</v>
      </c>
    </row>
    <row r="25" spans="1:5" x14ac:dyDescent="0.35">
      <c r="A25" s="817"/>
      <c r="B25" s="739" t="s">
        <v>19</v>
      </c>
      <c r="C25" s="739" t="s">
        <v>20</v>
      </c>
      <c r="D25" s="739" t="s">
        <v>21</v>
      </c>
    </row>
    <row r="26" spans="1:5" x14ac:dyDescent="0.35">
      <c r="A26" s="699" t="s">
        <v>7</v>
      </c>
      <c r="B26" s="700">
        <v>3035</v>
      </c>
      <c r="C26" s="701"/>
      <c r="D26" s="740"/>
    </row>
    <row r="27" spans="1:5" x14ac:dyDescent="0.35">
      <c r="A27" s="699" t="s">
        <v>167</v>
      </c>
      <c r="B27" s="700">
        <v>3025</v>
      </c>
      <c r="C27" s="700">
        <v>1380.27</v>
      </c>
      <c r="D27" s="703">
        <v>45.628760330578508</v>
      </c>
      <c r="E27" s="741"/>
    </row>
    <row r="28" spans="1:5" x14ac:dyDescent="0.35">
      <c r="A28" s="704" t="s">
        <v>168</v>
      </c>
      <c r="B28" s="712">
        <v>3025</v>
      </c>
      <c r="C28" s="712">
        <v>1380.27</v>
      </c>
      <c r="D28" s="713">
        <v>45.628760330578508</v>
      </c>
    </row>
    <row r="29" spans="1:5" x14ac:dyDescent="0.35">
      <c r="A29" s="704" t="s">
        <v>169</v>
      </c>
      <c r="B29" s="705"/>
      <c r="C29" s="705"/>
      <c r="D29" s="706"/>
    </row>
    <row r="30" spans="1:5" x14ac:dyDescent="0.35">
      <c r="A30" s="707" t="s">
        <v>170</v>
      </c>
      <c r="B30" s="742">
        <v>10</v>
      </c>
      <c r="C30" s="709"/>
      <c r="D30" s="710"/>
    </row>
    <row r="31" spans="1:5" x14ac:dyDescent="0.35">
      <c r="A31" s="699" t="s">
        <v>13</v>
      </c>
      <c r="B31" s="700">
        <v>1780</v>
      </c>
      <c r="C31" s="701"/>
      <c r="D31" s="702"/>
    </row>
    <row r="32" spans="1:5" x14ac:dyDescent="0.35">
      <c r="A32" s="699" t="s">
        <v>167</v>
      </c>
      <c r="B32" s="700">
        <v>1780</v>
      </c>
      <c r="C32" s="700">
        <v>690.64</v>
      </c>
      <c r="D32" s="703">
        <v>38.800000000000004</v>
      </c>
    </row>
    <row r="33" spans="1:4" x14ac:dyDescent="0.35">
      <c r="A33" s="704" t="s">
        <v>168</v>
      </c>
      <c r="B33" s="712">
        <v>1780</v>
      </c>
      <c r="C33" s="715">
        <v>690.64</v>
      </c>
      <c r="D33" s="716">
        <v>38.800000000000004</v>
      </c>
    </row>
    <row r="34" spans="1:4" x14ac:dyDescent="0.35">
      <c r="A34" s="704" t="s">
        <v>169</v>
      </c>
      <c r="B34" s="705"/>
      <c r="C34" s="705"/>
      <c r="D34" s="706"/>
    </row>
    <row r="35" spans="1:4" x14ac:dyDescent="0.35">
      <c r="A35" s="707" t="s">
        <v>170</v>
      </c>
      <c r="B35" s="705"/>
      <c r="C35" s="709"/>
      <c r="D35" s="710"/>
    </row>
    <row r="36" spans="1:4" x14ac:dyDescent="0.35">
      <c r="A36" s="699" t="s">
        <v>14</v>
      </c>
      <c r="B36" s="700">
        <v>4815</v>
      </c>
      <c r="C36" s="709"/>
      <c r="D36" s="710"/>
    </row>
    <row r="37" spans="1:4" x14ac:dyDescent="0.35">
      <c r="A37" s="699" t="s">
        <v>167</v>
      </c>
      <c r="B37" s="700">
        <v>4805</v>
      </c>
      <c r="C37" s="700">
        <v>2070.91</v>
      </c>
      <c r="D37" s="703">
        <v>43.099063475546302</v>
      </c>
    </row>
    <row r="38" spans="1:4" x14ac:dyDescent="0.35">
      <c r="A38" s="704" t="s">
        <v>168</v>
      </c>
      <c r="B38" s="705">
        <v>4805</v>
      </c>
      <c r="C38" s="705">
        <v>2070.91</v>
      </c>
      <c r="D38" s="706">
        <v>43.099063475546302</v>
      </c>
    </row>
    <row r="39" spans="1:4" x14ac:dyDescent="0.35">
      <c r="A39" s="704" t="s">
        <v>169</v>
      </c>
      <c r="B39" s="705"/>
      <c r="C39" s="705"/>
      <c r="D39" s="706"/>
    </row>
    <row r="40" spans="1:4" x14ac:dyDescent="0.35">
      <c r="A40" s="707" t="s">
        <v>170</v>
      </c>
      <c r="B40" s="705">
        <v>10</v>
      </c>
      <c r="C40" s="709"/>
      <c r="D40" s="710"/>
    </row>
    <row r="41" spans="1:4" s="569" customFormat="1" ht="39.65" customHeight="1" x14ac:dyDescent="0.3">
      <c r="A41" s="770" t="s">
        <v>369</v>
      </c>
      <c r="B41" s="770"/>
      <c r="C41" s="770"/>
      <c r="D41" s="770"/>
    </row>
    <row r="42" spans="1:4" s="569" customFormat="1" ht="12" x14ac:dyDescent="0.3">
      <c r="A42" s="795" t="s">
        <v>370</v>
      </c>
      <c r="B42" s="795"/>
      <c r="C42" s="795"/>
      <c r="D42" s="795"/>
    </row>
    <row r="43" spans="1:4" x14ac:dyDescent="0.35">
      <c r="A43" s="743"/>
      <c r="B43" s="743"/>
      <c r="C43" s="743"/>
      <c r="D43" s="743"/>
    </row>
    <row r="44" spans="1:4" ht="30.65" customHeight="1" x14ac:dyDescent="0.35">
      <c r="A44" s="796" t="s">
        <v>371</v>
      </c>
      <c r="B44" s="796"/>
      <c r="C44" s="796"/>
      <c r="D44" s="796"/>
    </row>
    <row r="45" spans="1:4" ht="29" x14ac:dyDescent="0.35">
      <c r="A45" s="818" t="s">
        <v>25</v>
      </c>
      <c r="B45" s="609" t="s">
        <v>5</v>
      </c>
      <c r="C45" s="609" t="s">
        <v>43</v>
      </c>
      <c r="D45" s="609" t="s">
        <v>18</v>
      </c>
    </row>
    <row r="46" spans="1:4" x14ac:dyDescent="0.35">
      <c r="A46" s="819"/>
      <c r="B46" s="744" t="s">
        <v>19</v>
      </c>
      <c r="C46" s="744" t="s">
        <v>20</v>
      </c>
      <c r="D46" s="744" t="s">
        <v>21</v>
      </c>
    </row>
    <row r="47" spans="1:4" x14ac:dyDescent="0.35">
      <c r="A47" s="596" t="s">
        <v>26</v>
      </c>
      <c r="B47" s="700">
        <f>B48+B53</f>
        <v>2397</v>
      </c>
      <c r="C47" s="700">
        <f>C48+C53</f>
        <v>903.71199999999999</v>
      </c>
      <c r="D47" s="703">
        <f t="shared" ref="D47:D55" si="0">(IFERROR(C47/B47,0))*100</f>
        <v>37.701793909052981</v>
      </c>
    </row>
    <row r="48" spans="1:4" x14ac:dyDescent="0.35">
      <c r="A48" s="598" t="s">
        <v>27</v>
      </c>
      <c r="B48" s="700">
        <f>B49+B51</f>
        <v>617</v>
      </c>
      <c r="C48" s="700">
        <f>C49+C51</f>
        <v>213.072</v>
      </c>
      <c r="D48" s="703">
        <f t="shared" si="0"/>
        <v>34.533549432739058</v>
      </c>
    </row>
    <row r="49" spans="1:4" x14ac:dyDescent="0.35">
      <c r="A49" s="599" t="s">
        <v>312</v>
      </c>
      <c r="B49" s="488">
        <v>400</v>
      </c>
      <c r="C49" s="488">
        <v>126.27200000000001</v>
      </c>
      <c r="D49" s="489">
        <f t="shared" si="0"/>
        <v>31.568000000000001</v>
      </c>
    </row>
    <row r="50" spans="1:4" x14ac:dyDescent="0.35">
      <c r="A50" s="605" t="s">
        <v>232</v>
      </c>
      <c r="B50" s="730">
        <v>400</v>
      </c>
      <c r="C50" s="730">
        <v>126.27200000000001</v>
      </c>
      <c r="D50" s="731">
        <f t="shared" si="0"/>
        <v>31.568000000000001</v>
      </c>
    </row>
    <row r="51" spans="1:4" x14ac:dyDescent="0.35">
      <c r="A51" s="599" t="s">
        <v>313</v>
      </c>
      <c r="B51" s="488">
        <v>217</v>
      </c>
      <c r="C51" s="488">
        <v>86.8</v>
      </c>
      <c r="D51" s="489">
        <f t="shared" si="0"/>
        <v>40</v>
      </c>
    </row>
    <row r="52" spans="1:4" x14ac:dyDescent="0.35">
      <c r="A52" s="605" t="s">
        <v>314</v>
      </c>
      <c r="B52" s="730">
        <v>217</v>
      </c>
      <c r="C52" s="730">
        <v>86.8</v>
      </c>
      <c r="D52" s="731">
        <f t="shared" si="0"/>
        <v>40</v>
      </c>
    </row>
    <row r="53" spans="1:4" x14ac:dyDescent="0.35">
      <c r="A53" s="598" t="s">
        <v>202</v>
      </c>
      <c r="B53" s="745">
        <v>1780</v>
      </c>
      <c r="C53" s="745">
        <v>690.64</v>
      </c>
      <c r="D53" s="746">
        <f t="shared" si="0"/>
        <v>38.800000000000004</v>
      </c>
    </row>
    <row r="54" spans="1:4" x14ac:dyDescent="0.35">
      <c r="A54" s="599" t="s">
        <v>318</v>
      </c>
      <c r="B54" s="730">
        <v>1780</v>
      </c>
      <c r="C54" s="730">
        <v>690.64</v>
      </c>
      <c r="D54" s="731">
        <f t="shared" si="0"/>
        <v>38.800000000000004</v>
      </c>
    </row>
    <row r="55" spans="1:4" x14ac:dyDescent="0.35">
      <c r="A55" s="605" t="s">
        <v>319</v>
      </c>
      <c r="B55" s="705">
        <v>1780</v>
      </c>
      <c r="C55" s="705">
        <v>691</v>
      </c>
      <c r="D55" s="706">
        <f t="shared" si="0"/>
        <v>38.820224719101127</v>
      </c>
    </row>
    <row r="56" spans="1:4" x14ac:dyDescent="0.35">
      <c r="A56" s="596" t="s">
        <v>29</v>
      </c>
      <c r="B56" s="711"/>
      <c r="C56" s="711"/>
      <c r="D56" s="747"/>
    </row>
    <row r="57" spans="1:4" x14ac:dyDescent="0.35">
      <c r="A57" s="598" t="s">
        <v>30</v>
      </c>
      <c r="B57" s="700"/>
      <c r="C57" s="700"/>
      <c r="D57" s="703"/>
    </row>
    <row r="58" spans="1:4" x14ac:dyDescent="0.35">
      <c r="A58" s="598" t="s">
        <v>31</v>
      </c>
      <c r="B58" s="711"/>
      <c r="C58" s="711"/>
      <c r="D58" s="747"/>
    </row>
    <row r="59" spans="1:4" x14ac:dyDescent="0.35">
      <c r="A59" s="596" t="s">
        <v>32</v>
      </c>
      <c r="B59" s="700">
        <f>B47+B56</f>
        <v>2397</v>
      </c>
      <c r="C59" s="700">
        <f>C47+C56</f>
        <v>903.71199999999999</v>
      </c>
      <c r="D59" s="703">
        <f>(IFERROR(C59/B59,0))*100</f>
        <v>37.701793909052981</v>
      </c>
    </row>
    <row r="60" spans="1:4" s="569" customFormat="1" ht="51" customHeight="1" x14ac:dyDescent="0.3">
      <c r="A60" s="797" t="s">
        <v>364</v>
      </c>
      <c r="B60" s="797"/>
      <c r="C60" s="797"/>
      <c r="D60" s="797"/>
    </row>
    <row r="61" spans="1:4" s="569" customFormat="1" ht="12" x14ac:dyDescent="0.3">
      <c r="A61" s="798" t="s">
        <v>372</v>
      </c>
      <c r="B61" s="798"/>
      <c r="C61" s="798"/>
      <c r="D61" s="798"/>
    </row>
    <row r="63" spans="1:4" ht="29.4" customHeight="1" x14ac:dyDescent="0.35">
      <c r="A63" s="796" t="s">
        <v>373</v>
      </c>
      <c r="B63" s="796"/>
      <c r="C63" s="796"/>
      <c r="D63" s="796"/>
    </row>
    <row r="64" spans="1:4" ht="29" x14ac:dyDescent="0.35">
      <c r="A64" s="820" t="s">
        <v>25</v>
      </c>
      <c r="B64" s="594" t="s">
        <v>5</v>
      </c>
      <c r="C64" s="594" t="s">
        <v>43</v>
      </c>
      <c r="D64" s="594" t="s">
        <v>18</v>
      </c>
    </row>
    <row r="65" spans="1:4" x14ac:dyDescent="0.35">
      <c r="A65" s="820"/>
      <c r="B65" s="744" t="s">
        <v>19</v>
      </c>
      <c r="C65" s="744" t="s">
        <v>20</v>
      </c>
      <c r="D65" s="744" t="s">
        <v>21</v>
      </c>
    </row>
    <row r="66" spans="1:4" x14ac:dyDescent="0.35">
      <c r="A66" s="596" t="s">
        <v>26</v>
      </c>
      <c r="B66" s="748">
        <v>2408</v>
      </c>
      <c r="C66" s="748">
        <v>1167.2</v>
      </c>
      <c r="D66" s="749">
        <v>48.471760797342192</v>
      </c>
    </row>
    <row r="67" spans="1:4" x14ac:dyDescent="0.35">
      <c r="A67" s="598" t="s">
        <v>27</v>
      </c>
      <c r="B67" s="748">
        <v>2408</v>
      </c>
      <c r="C67" s="748">
        <v>1167.2</v>
      </c>
      <c r="D67" s="749">
        <v>48.471760797342192</v>
      </c>
    </row>
    <row r="68" spans="1:4" x14ac:dyDescent="0.35">
      <c r="A68" s="599" t="s">
        <v>308</v>
      </c>
      <c r="B68" s="488">
        <v>340</v>
      </c>
      <c r="C68" s="488">
        <v>340</v>
      </c>
      <c r="D68" s="489">
        <v>100</v>
      </c>
    </row>
    <row r="69" spans="1:4" x14ac:dyDescent="0.35">
      <c r="A69" s="750" t="s">
        <v>309</v>
      </c>
      <c r="B69" s="730">
        <v>340</v>
      </c>
      <c r="C69" s="730">
        <v>340</v>
      </c>
      <c r="D69" s="731">
        <v>100</v>
      </c>
    </row>
    <row r="70" spans="1:4" x14ac:dyDescent="0.35">
      <c r="A70" s="599" t="s">
        <v>310</v>
      </c>
      <c r="B70" s="488">
        <v>135</v>
      </c>
      <c r="C70" s="488">
        <v>54</v>
      </c>
      <c r="D70" s="489">
        <v>40</v>
      </c>
    </row>
    <row r="71" spans="1:4" x14ac:dyDescent="0.35">
      <c r="A71" s="605" t="s">
        <v>311</v>
      </c>
      <c r="B71" s="730">
        <v>135</v>
      </c>
      <c r="C71" s="730">
        <v>54</v>
      </c>
      <c r="D71" s="731">
        <v>40</v>
      </c>
    </row>
    <row r="72" spans="1:4" x14ac:dyDescent="0.35">
      <c r="A72" s="599" t="s">
        <v>312</v>
      </c>
      <c r="B72" s="488">
        <v>800</v>
      </c>
      <c r="C72" s="488">
        <v>320</v>
      </c>
      <c r="D72" s="489">
        <v>40</v>
      </c>
    </row>
    <row r="73" spans="1:4" x14ac:dyDescent="0.35">
      <c r="A73" s="605" t="s">
        <v>232</v>
      </c>
      <c r="B73" s="730">
        <v>800</v>
      </c>
      <c r="C73" s="730">
        <v>320</v>
      </c>
      <c r="D73" s="731">
        <v>40</v>
      </c>
    </row>
    <row r="74" spans="1:4" x14ac:dyDescent="0.35">
      <c r="A74" s="599" t="s">
        <v>313</v>
      </c>
      <c r="B74" s="488">
        <v>433</v>
      </c>
      <c r="C74" s="488">
        <v>173.2</v>
      </c>
      <c r="D74" s="489">
        <v>40</v>
      </c>
    </row>
    <row r="75" spans="1:4" x14ac:dyDescent="0.35">
      <c r="A75" s="605" t="s">
        <v>314</v>
      </c>
      <c r="B75" s="730">
        <v>433</v>
      </c>
      <c r="C75" s="730">
        <v>173.2</v>
      </c>
      <c r="D75" s="731">
        <v>40</v>
      </c>
    </row>
    <row r="76" spans="1:4" x14ac:dyDescent="0.35">
      <c r="A76" s="599" t="s">
        <v>316</v>
      </c>
      <c r="B76" s="488">
        <v>700</v>
      </c>
      <c r="C76" s="488">
        <v>280</v>
      </c>
      <c r="D76" s="489">
        <v>40</v>
      </c>
    </row>
    <row r="77" spans="1:4" x14ac:dyDescent="0.35">
      <c r="A77" s="605" t="s">
        <v>317</v>
      </c>
      <c r="B77" s="730">
        <v>700</v>
      </c>
      <c r="C77" s="730">
        <v>280</v>
      </c>
      <c r="D77" s="731">
        <v>40</v>
      </c>
    </row>
    <row r="78" spans="1:4" x14ac:dyDescent="0.35">
      <c r="A78" s="598" t="s">
        <v>28</v>
      </c>
      <c r="B78" s="748"/>
      <c r="C78" s="748"/>
      <c r="D78" s="749"/>
    </row>
    <row r="79" spans="1:4" x14ac:dyDescent="0.35">
      <c r="A79" s="596" t="s">
        <v>29</v>
      </c>
      <c r="B79" s="748"/>
      <c r="C79" s="748"/>
      <c r="D79" s="749"/>
    </row>
    <row r="80" spans="1:4" x14ac:dyDescent="0.35">
      <c r="A80" s="598" t="s">
        <v>30</v>
      </c>
      <c r="B80" s="748"/>
      <c r="C80" s="748"/>
      <c r="D80" s="749"/>
    </row>
    <row r="81" spans="1:5" x14ac:dyDescent="0.35">
      <c r="A81" s="598" t="s">
        <v>31</v>
      </c>
      <c r="B81" s="748"/>
      <c r="C81" s="748"/>
      <c r="D81" s="749"/>
    </row>
    <row r="82" spans="1:5" x14ac:dyDescent="0.35">
      <c r="A82" s="596" t="s">
        <v>32</v>
      </c>
      <c r="B82" s="748">
        <v>2408</v>
      </c>
      <c r="C82" s="748">
        <v>1167.2</v>
      </c>
      <c r="D82" s="749">
        <v>48.471760797342192</v>
      </c>
    </row>
    <row r="83" spans="1:5" s="569" customFormat="1" ht="50.4" customHeight="1" x14ac:dyDescent="0.3">
      <c r="A83" s="797" t="s">
        <v>374</v>
      </c>
      <c r="B83" s="797"/>
      <c r="C83" s="797"/>
      <c r="D83" s="797"/>
    </row>
    <row r="84" spans="1:5" s="569" customFormat="1" ht="12" x14ac:dyDescent="0.3">
      <c r="A84" s="798" t="s">
        <v>372</v>
      </c>
      <c r="B84" s="798"/>
      <c r="C84" s="798"/>
      <c r="D84" s="798"/>
    </row>
    <row r="85" spans="1:5" x14ac:dyDescent="0.35">
      <c r="A85" s="751"/>
    </row>
    <row r="86" spans="1:5" ht="33" customHeight="1" x14ac:dyDescent="0.35">
      <c r="A86" s="800" t="s">
        <v>388</v>
      </c>
      <c r="B86" s="800"/>
      <c r="C86" s="800"/>
      <c r="D86" s="800"/>
      <c r="E86" s="800"/>
    </row>
    <row r="87" spans="1:5" ht="43.5" x14ac:dyDescent="0.35">
      <c r="A87" s="821" t="s">
        <v>4</v>
      </c>
      <c r="B87" s="571" t="s">
        <v>5</v>
      </c>
      <c r="C87" s="571" t="s">
        <v>33</v>
      </c>
      <c r="D87" s="552" t="s">
        <v>43</v>
      </c>
      <c r="E87" s="552" t="s">
        <v>18</v>
      </c>
    </row>
    <row r="88" spans="1:5" x14ac:dyDescent="0.35">
      <c r="A88" s="821"/>
      <c r="B88" s="752" t="s">
        <v>19</v>
      </c>
      <c r="C88" s="752" t="s">
        <v>20</v>
      </c>
      <c r="D88" s="752" t="s">
        <v>34</v>
      </c>
      <c r="E88" s="752" t="s">
        <v>35</v>
      </c>
    </row>
    <row r="89" spans="1:5" x14ac:dyDescent="0.35">
      <c r="A89" s="553" t="s">
        <v>7</v>
      </c>
      <c r="B89" s="735">
        <v>3035</v>
      </c>
      <c r="C89" s="735">
        <v>3025</v>
      </c>
      <c r="D89" s="735">
        <v>1380</v>
      </c>
      <c r="E89" s="753">
        <v>45.619834710743802</v>
      </c>
    </row>
    <row r="90" spans="1:5" x14ac:dyDescent="0.35">
      <c r="A90" s="555" t="s">
        <v>308</v>
      </c>
      <c r="B90" s="736">
        <v>340</v>
      </c>
      <c r="C90" s="736">
        <v>340</v>
      </c>
      <c r="D90" s="736">
        <v>340</v>
      </c>
      <c r="E90" s="754">
        <v>100</v>
      </c>
    </row>
    <row r="91" spans="1:5" x14ac:dyDescent="0.35">
      <c r="A91" s="737" t="s">
        <v>327</v>
      </c>
      <c r="B91" s="712">
        <v>340</v>
      </c>
      <c r="C91" s="738">
        <v>340</v>
      </c>
      <c r="D91" s="712">
        <v>340</v>
      </c>
      <c r="E91" s="713">
        <v>100</v>
      </c>
    </row>
    <row r="92" spans="1:5" x14ac:dyDescent="0.35">
      <c r="A92" s="555" t="s">
        <v>310</v>
      </c>
      <c r="B92" s="736">
        <v>135</v>
      </c>
      <c r="C92" s="736">
        <v>135</v>
      </c>
      <c r="D92" s="736">
        <v>54</v>
      </c>
      <c r="E92" s="754">
        <v>40</v>
      </c>
    </row>
    <row r="93" spans="1:5" x14ac:dyDescent="0.35">
      <c r="A93" s="737" t="s">
        <v>321</v>
      </c>
      <c r="B93" s="712">
        <v>135</v>
      </c>
      <c r="C93" s="712">
        <v>135</v>
      </c>
      <c r="D93" s="712">
        <v>54</v>
      </c>
      <c r="E93" s="713">
        <v>40</v>
      </c>
    </row>
    <row r="94" spans="1:5" s="569" customFormat="1" x14ac:dyDescent="0.35">
      <c r="A94" s="555" t="s">
        <v>312</v>
      </c>
      <c r="B94" s="736">
        <v>1200</v>
      </c>
      <c r="C94" s="736">
        <v>1200</v>
      </c>
      <c r="D94" s="736">
        <v>446</v>
      </c>
      <c r="E94" s="754">
        <v>37.166666666666664</v>
      </c>
    </row>
    <row r="95" spans="1:5" x14ac:dyDescent="0.35">
      <c r="A95" s="737" t="s">
        <v>322</v>
      </c>
      <c r="B95" s="712">
        <v>1200</v>
      </c>
      <c r="C95" s="712">
        <v>1200</v>
      </c>
      <c r="D95" s="712">
        <v>446</v>
      </c>
      <c r="E95" s="713">
        <v>37.166666666666664</v>
      </c>
    </row>
    <row r="96" spans="1:5" x14ac:dyDescent="0.35">
      <c r="A96" s="555" t="s">
        <v>313</v>
      </c>
      <c r="B96" s="736">
        <v>650</v>
      </c>
      <c r="C96" s="736">
        <v>650</v>
      </c>
      <c r="D96" s="736">
        <v>260</v>
      </c>
      <c r="E96" s="754">
        <v>40</v>
      </c>
    </row>
    <row r="97" spans="1:5" x14ac:dyDescent="0.35">
      <c r="A97" s="737" t="s">
        <v>323</v>
      </c>
      <c r="B97" s="712">
        <v>650</v>
      </c>
      <c r="C97" s="712">
        <v>650</v>
      </c>
      <c r="D97" s="712">
        <v>260</v>
      </c>
      <c r="E97" s="713">
        <v>40</v>
      </c>
    </row>
    <row r="98" spans="1:5" x14ac:dyDescent="0.35">
      <c r="A98" s="555" t="s">
        <v>315</v>
      </c>
      <c r="B98" s="736">
        <v>10</v>
      </c>
      <c r="C98" s="736"/>
      <c r="D98" s="736"/>
      <c r="E98" s="754"/>
    </row>
    <row r="99" spans="1:5" x14ac:dyDescent="0.35">
      <c r="A99" s="737" t="s">
        <v>324</v>
      </c>
      <c r="B99" s="712">
        <v>10</v>
      </c>
      <c r="C99" s="712"/>
      <c r="D99" s="712"/>
      <c r="E99" s="713"/>
    </row>
    <row r="100" spans="1:5" x14ac:dyDescent="0.35">
      <c r="A100" s="555" t="s">
        <v>316</v>
      </c>
      <c r="B100" s="736">
        <v>700</v>
      </c>
      <c r="C100" s="736">
        <v>700</v>
      </c>
      <c r="D100" s="736">
        <v>280</v>
      </c>
      <c r="E100" s="754">
        <v>40</v>
      </c>
    </row>
    <row r="101" spans="1:5" x14ac:dyDescent="0.35">
      <c r="A101" s="737" t="s">
        <v>325</v>
      </c>
      <c r="B101" s="712">
        <v>700</v>
      </c>
      <c r="C101" s="712">
        <v>700</v>
      </c>
      <c r="D101" s="712">
        <v>280</v>
      </c>
      <c r="E101" s="713">
        <v>40</v>
      </c>
    </row>
    <row r="102" spans="1:5" x14ac:dyDescent="0.35">
      <c r="A102" s="564" t="s">
        <v>13</v>
      </c>
      <c r="B102" s="735">
        <v>1780</v>
      </c>
      <c r="C102" s="735">
        <v>1780</v>
      </c>
      <c r="D102" s="735">
        <v>691</v>
      </c>
      <c r="E102" s="753">
        <v>38.820224719101127</v>
      </c>
    </row>
    <row r="103" spans="1:5" x14ac:dyDescent="0.35">
      <c r="A103" s="555" t="s">
        <v>318</v>
      </c>
      <c r="B103" s="736">
        <v>1780</v>
      </c>
      <c r="C103" s="736">
        <v>1780</v>
      </c>
      <c r="D103" s="736">
        <v>691</v>
      </c>
      <c r="E103" s="754">
        <v>38.820224719101127</v>
      </c>
    </row>
    <row r="104" spans="1:5" x14ac:dyDescent="0.35">
      <c r="A104" s="737" t="s">
        <v>326</v>
      </c>
      <c r="B104" s="736">
        <v>1780</v>
      </c>
      <c r="C104" s="736">
        <v>1780</v>
      </c>
      <c r="D104" s="736">
        <v>691</v>
      </c>
      <c r="E104" s="754">
        <v>38.820224719101127</v>
      </c>
    </row>
    <row r="105" spans="1:5" x14ac:dyDescent="0.35">
      <c r="A105" s="553" t="s">
        <v>14</v>
      </c>
      <c r="B105" s="735">
        <v>4815</v>
      </c>
      <c r="C105" s="735">
        <v>4805</v>
      </c>
      <c r="D105" s="735">
        <v>2071</v>
      </c>
      <c r="E105" s="753">
        <v>43.100936524453694</v>
      </c>
    </row>
    <row r="106" spans="1:5" ht="39.65" customHeight="1" x14ac:dyDescent="0.35">
      <c r="A106" s="797" t="s">
        <v>376</v>
      </c>
      <c r="B106" s="797"/>
      <c r="C106" s="797"/>
      <c r="D106" s="797"/>
      <c r="E106" s="797"/>
    </row>
    <row r="107" spans="1:5" x14ac:dyDescent="0.35">
      <c r="A107" s="798" t="s">
        <v>389</v>
      </c>
      <c r="B107" s="798"/>
      <c r="C107" s="798"/>
      <c r="D107" s="798"/>
      <c r="E107" s="798"/>
    </row>
  </sheetData>
  <mergeCells count="17">
    <mergeCell ref="A84:D84"/>
    <mergeCell ref="A86:E86"/>
    <mergeCell ref="A87:A88"/>
    <mergeCell ref="A106:E106"/>
    <mergeCell ref="A107:E107"/>
    <mergeCell ref="A83:D83"/>
    <mergeCell ref="A20:C20"/>
    <mergeCell ref="A23:D23"/>
    <mergeCell ref="A24:A25"/>
    <mergeCell ref="A41:D41"/>
    <mergeCell ref="A42:D42"/>
    <mergeCell ref="A44:D44"/>
    <mergeCell ref="A45:A46"/>
    <mergeCell ref="A60:D60"/>
    <mergeCell ref="A61:D61"/>
    <mergeCell ref="A63:D63"/>
    <mergeCell ref="A64:A65"/>
  </mergeCells>
  <printOptions verticalCentered="1"/>
  <pageMargins left="0.70866141732283472" right="0.70866141732283472" top="0.74803149606299213" bottom="0.74803149606299213" header="0.31496062992125984" footer="0.31496062992125984"/>
  <pageSetup paperSize="9" scale="40" orientation="portrait" horizontalDpi="300" r:id="rId1"/>
  <headerFooter>
    <oddHeader>&amp;LPiano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61" max="4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7C43-8F3D-43F1-9822-09696A9D026E}">
  <sheetPr codeName="Sheet3">
    <tabColor rgb="FF5983B0"/>
  </sheetPr>
  <dimension ref="A1:F31"/>
  <sheetViews>
    <sheetView zoomScale="70" zoomScaleNormal="70" workbookViewId="0">
      <selection activeCell="A30" sqref="A30:F30"/>
    </sheetView>
  </sheetViews>
  <sheetFormatPr defaultColWidth="11.6328125" defaultRowHeight="12.5" x14ac:dyDescent="0.25"/>
  <cols>
    <col min="1" max="1" width="25.36328125" style="67" customWidth="1"/>
    <col min="2" max="6" width="17.1796875" style="67" customWidth="1"/>
    <col min="7" max="16384" width="11.6328125" style="67"/>
  </cols>
  <sheetData>
    <row r="1" spans="1:6" s="625" customFormat="1" ht="14.5" x14ac:dyDescent="0.35">
      <c r="A1" s="624" t="s">
        <v>378</v>
      </c>
      <c r="B1" s="408"/>
      <c r="C1" s="408"/>
      <c r="D1" s="408"/>
      <c r="E1" s="408"/>
      <c r="F1" s="408"/>
    </row>
    <row r="2" spans="1:6" ht="14.5" x14ac:dyDescent="0.35">
      <c r="A2" s="66"/>
      <c r="B2" s="408"/>
      <c r="C2" s="408"/>
      <c r="D2" s="408"/>
      <c r="E2" s="408"/>
      <c r="F2" s="408"/>
    </row>
    <row r="3" spans="1:6" ht="14.9" customHeight="1" x14ac:dyDescent="0.25">
      <c r="A3" s="768" t="s">
        <v>71</v>
      </c>
      <c r="B3" s="769" t="s">
        <v>5</v>
      </c>
      <c r="C3" s="769" t="s">
        <v>98</v>
      </c>
      <c r="D3" s="769" t="s">
        <v>98</v>
      </c>
      <c r="E3" s="769" t="s">
        <v>98</v>
      </c>
      <c r="F3" s="769" t="s">
        <v>66</v>
      </c>
    </row>
    <row r="4" spans="1:6" ht="29" x14ac:dyDescent="0.25">
      <c r="A4" s="768"/>
      <c r="B4" s="769"/>
      <c r="C4" s="404" t="s">
        <v>99</v>
      </c>
      <c r="D4" s="404" t="s">
        <v>100</v>
      </c>
      <c r="E4" s="404" t="s">
        <v>101</v>
      </c>
      <c r="F4" s="769"/>
    </row>
    <row r="5" spans="1:6" ht="14.5" x14ac:dyDescent="0.35">
      <c r="A5" s="78"/>
      <c r="B5" s="78" t="s">
        <v>102</v>
      </c>
      <c r="C5" s="78" t="s">
        <v>103</v>
      </c>
      <c r="D5" s="78" t="s">
        <v>73</v>
      </c>
      <c r="E5" s="78" t="s">
        <v>74</v>
      </c>
      <c r="F5" s="78" t="s">
        <v>104</v>
      </c>
    </row>
    <row r="6" spans="1:6" ht="14.5" x14ac:dyDescent="0.35">
      <c r="A6" s="79" t="s">
        <v>75</v>
      </c>
      <c r="B6" s="544">
        <v>1268.9000000000001</v>
      </c>
      <c r="C6" s="544">
        <v>687.6</v>
      </c>
      <c r="D6" s="544">
        <v>687.6</v>
      </c>
      <c r="E6" s="544">
        <v>0</v>
      </c>
      <c r="F6" s="544">
        <v>581.29999999999995</v>
      </c>
    </row>
    <row r="7" spans="1:6" ht="14.5" x14ac:dyDescent="0.35">
      <c r="A7" s="79" t="s">
        <v>76</v>
      </c>
      <c r="B7" s="544">
        <v>2854.489075215</v>
      </c>
      <c r="C7" s="544">
        <v>2854.489075215</v>
      </c>
      <c r="D7" s="544">
        <v>2854.489075215</v>
      </c>
      <c r="E7" s="544">
        <v>0</v>
      </c>
      <c r="F7" s="544">
        <v>0</v>
      </c>
    </row>
    <row r="8" spans="1:6" ht="14.5" x14ac:dyDescent="0.35">
      <c r="A8" s="79" t="s">
        <v>77</v>
      </c>
      <c r="B8" s="544">
        <v>15736.7</v>
      </c>
      <c r="C8" s="544">
        <v>10212.17</v>
      </c>
      <c r="D8" s="544">
        <v>10212.17</v>
      </c>
      <c r="E8" s="544">
        <v>0</v>
      </c>
      <c r="F8" s="544">
        <v>5524.53</v>
      </c>
    </row>
    <row r="9" spans="1:6" ht="14.5" x14ac:dyDescent="0.35">
      <c r="A9" s="79" t="s">
        <v>78</v>
      </c>
      <c r="B9" s="544">
        <v>25041</v>
      </c>
      <c r="C9" s="544">
        <v>24237</v>
      </c>
      <c r="D9" s="544">
        <v>24237</v>
      </c>
      <c r="E9" s="544">
        <v>0</v>
      </c>
      <c r="F9" s="544">
        <v>804</v>
      </c>
    </row>
    <row r="10" spans="1:6" ht="14.5" x14ac:dyDescent="0.35">
      <c r="A10" s="79" t="s">
        <v>79</v>
      </c>
      <c r="B10" s="544">
        <v>1200</v>
      </c>
      <c r="C10" s="544">
        <v>1200</v>
      </c>
      <c r="D10" s="544">
        <v>1200</v>
      </c>
      <c r="E10" s="544">
        <v>0</v>
      </c>
      <c r="F10" s="544">
        <v>0</v>
      </c>
    </row>
    <row r="11" spans="1:6" ht="14.5" x14ac:dyDescent="0.35">
      <c r="A11" s="79" t="s">
        <v>80</v>
      </c>
      <c r="B11" s="544">
        <v>5730.24</v>
      </c>
      <c r="C11" s="544">
        <v>5409.99</v>
      </c>
      <c r="D11" s="544">
        <v>5142.24</v>
      </c>
      <c r="E11" s="544">
        <v>267.75</v>
      </c>
      <c r="F11" s="544">
        <v>320.25</v>
      </c>
    </row>
    <row r="12" spans="1:6" ht="14.5" x14ac:dyDescent="0.35">
      <c r="A12" s="79" t="s">
        <v>81</v>
      </c>
      <c r="B12" s="544">
        <v>2400</v>
      </c>
      <c r="C12" s="544">
        <v>2286</v>
      </c>
      <c r="D12" s="544">
        <v>1786</v>
      </c>
      <c r="E12" s="544">
        <v>500</v>
      </c>
      <c r="F12" s="544">
        <v>114</v>
      </c>
    </row>
    <row r="13" spans="1:6" ht="14.5" x14ac:dyDescent="0.35">
      <c r="A13" s="79" t="s">
        <v>82</v>
      </c>
      <c r="B13" s="544">
        <v>39246.4220509554</v>
      </c>
      <c r="C13" s="544">
        <v>38576.4220509554</v>
      </c>
      <c r="D13" s="544">
        <v>37949.4220509554</v>
      </c>
      <c r="E13" s="544">
        <v>627</v>
      </c>
      <c r="F13" s="544">
        <v>670</v>
      </c>
    </row>
    <row r="14" spans="1:6" ht="14.5" x14ac:dyDescent="0.35">
      <c r="A14" s="79" t="s">
        <v>83</v>
      </c>
      <c r="B14" s="544">
        <v>4883.3</v>
      </c>
      <c r="C14" s="544">
        <v>4883.3</v>
      </c>
      <c r="D14" s="544">
        <v>4883.3</v>
      </c>
      <c r="E14" s="544">
        <v>0</v>
      </c>
      <c r="F14" s="544">
        <v>0</v>
      </c>
    </row>
    <row r="15" spans="1:6" ht="14.5" x14ac:dyDescent="0.35">
      <c r="A15" s="79" t="s">
        <v>84</v>
      </c>
      <c r="B15" s="544">
        <v>49461.732500810002</v>
      </c>
      <c r="C15" s="544">
        <v>48461.732500810002</v>
      </c>
      <c r="D15" s="544">
        <v>32341.42250081</v>
      </c>
      <c r="E15" s="544">
        <v>16120.31</v>
      </c>
      <c r="F15" s="544">
        <v>1000</v>
      </c>
    </row>
    <row r="16" spans="1:6" ht="14.5" x14ac:dyDescent="0.35">
      <c r="A16" s="79" t="s">
        <v>85</v>
      </c>
      <c r="B16" s="544">
        <v>17594</v>
      </c>
      <c r="C16" s="544">
        <v>17560</v>
      </c>
      <c r="D16" s="544">
        <v>17560</v>
      </c>
      <c r="E16" s="544">
        <v>0</v>
      </c>
      <c r="F16" s="544">
        <v>34</v>
      </c>
    </row>
    <row r="17" spans="1:6" ht="14.5" x14ac:dyDescent="0.35">
      <c r="A17" s="79" t="s">
        <v>86</v>
      </c>
      <c r="B17" s="544">
        <v>12232</v>
      </c>
      <c r="C17" s="544">
        <v>12232</v>
      </c>
      <c r="D17" s="544">
        <v>12232</v>
      </c>
      <c r="E17" s="544">
        <v>0</v>
      </c>
      <c r="F17" s="544">
        <v>0</v>
      </c>
    </row>
    <row r="18" spans="1:6" ht="14.5" x14ac:dyDescent="0.35">
      <c r="A18" s="79" t="s">
        <v>87</v>
      </c>
      <c r="B18" s="544">
        <v>7250.1</v>
      </c>
      <c r="C18" s="544">
        <v>7250.1</v>
      </c>
      <c r="D18" s="544">
        <v>7250.1</v>
      </c>
      <c r="E18" s="544">
        <v>0</v>
      </c>
      <c r="F18" s="544">
        <v>0</v>
      </c>
    </row>
    <row r="19" spans="1:6" ht="14.5" x14ac:dyDescent="0.35">
      <c r="A19" s="79" t="s">
        <v>88</v>
      </c>
      <c r="B19" s="544">
        <v>12699.8</v>
      </c>
      <c r="C19" s="544">
        <v>12699.8</v>
      </c>
      <c r="D19" s="544">
        <v>12699.8</v>
      </c>
      <c r="E19" s="544">
        <v>0</v>
      </c>
      <c r="F19" s="544">
        <v>0</v>
      </c>
    </row>
    <row r="20" spans="1:6" ht="14.5" x14ac:dyDescent="0.35">
      <c r="A20" s="79" t="s">
        <v>89</v>
      </c>
      <c r="B20" s="544">
        <v>1695</v>
      </c>
      <c r="C20" s="544">
        <v>1695</v>
      </c>
      <c r="D20" s="544">
        <v>825</v>
      </c>
      <c r="E20" s="544">
        <v>870</v>
      </c>
      <c r="F20" s="544">
        <v>0</v>
      </c>
    </row>
    <row r="21" spans="1:6" ht="14.5" x14ac:dyDescent="0.35">
      <c r="A21" s="79" t="s">
        <v>90</v>
      </c>
      <c r="B21" s="544">
        <v>18012.951320209999</v>
      </c>
      <c r="C21" s="544">
        <v>16078.401329509999</v>
      </c>
      <c r="D21" s="544">
        <v>16078.401329509999</v>
      </c>
      <c r="E21" s="544">
        <v>0</v>
      </c>
      <c r="F21" s="544">
        <v>1934.5499907000001</v>
      </c>
    </row>
    <row r="22" spans="1:6" ht="14.5" x14ac:dyDescent="0.35">
      <c r="A22" s="79" t="s">
        <v>91</v>
      </c>
      <c r="B22" s="544">
        <v>340</v>
      </c>
      <c r="C22" s="544">
        <v>340</v>
      </c>
      <c r="D22" s="544">
        <v>340</v>
      </c>
      <c r="E22" s="544">
        <v>0</v>
      </c>
      <c r="F22" s="544">
        <v>0</v>
      </c>
    </row>
    <row r="23" spans="1:6" ht="14.5" x14ac:dyDescent="0.35">
      <c r="A23" s="79" t="s">
        <v>92</v>
      </c>
      <c r="B23" s="544">
        <v>135</v>
      </c>
      <c r="C23" s="544">
        <v>135</v>
      </c>
      <c r="D23" s="544">
        <v>135</v>
      </c>
      <c r="E23" s="544">
        <v>0</v>
      </c>
      <c r="F23" s="544">
        <v>0</v>
      </c>
    </row>
    <row r="24" spans="1:6" ht="14.5" x14ac:dyDescent="0.35">
      <c r="A24" s="79" t="s">
        <v>93</v>
      </c>
      <c r="B24" s="544">
        <v>1200</v>
      </c>
      <c r="C24" s="544">
        <v>1200</v>
      </c>
      <c r="D24" s="544">
        <v>1200</v>
      </c>
      <c r="E24" s="544">
        <v>0</v>
      </c>
      <c r="F24" s="544">
        <v>0</v>
      </c>
    </row>
    <row r="25" spans="1:6" ht="14.5" x14ac:dyDescent="0.35">
      <c r="A25" s="79" t="s">
        <v>94</v>
      </c>
      <c r="B25" s="544">
        <v>650</v>
      </c>
      <c r="C25" s="544">
        <v>650</v>
      </c>
      <c r="D25" s="544">
        <v>650</v>
      </c>
      <c r="E25" s="544">
        <v>0</v>
      </c>
      <c r="F25" s="544">
        <v>0</v>
      </c>
    </row>
    <row r="26" spans="1:6" ht="14.5" x14ac:dyDescent="0.35">
      <c r="A26" s="79" t="s">
        <v>95</v>
      </c>
      <c r="B26" s="544">
        <v>10</v>
      </c>
      <c r="C26" s="544">
        <v>0</v>
      </c>
      <c r="D26" s="544">
        <v>0</v>
      </c>
      <c r="E26" s="544">
        <v>0</v>
      </c>
      <c r="F26" s="544">
        <v>10</v>
      </c>
    </row>
    <row r="27" spans="1:6" ht="14.5" x14ac:dyDescent="0.35">
      <c r="A27" s="79" t="s">
        <v>96</v>
      </c>
      <c r="B27" s="544">
        <v>700</v>
      </c>
      <c r="C27" s="544">
        <v>700</v>
      </c>
      <c r="D27" s="544">
        <v>700</v>
      </c>
      <c r="E27" s="544">
        <v>0</v>
      </c>
      <c r="F27" s="544">
        <v>0</v>
      </c>
    </row>
    <row r="28" spans="1:6" ht="14.5" x14ac:dyDescent="0.35">
      <c r="A28" s="79" t="s">
        <v>97</v>
      </c>
      <c r="B28" s="544">
        <v>1780</v>
      </c>
      <c r="C28" s="544">
        <v>1780</v>
      </c>
      <c r="D28" s="544">
        <v>1780</v>
      </c>
      <c r="E28" s="544">
        <v>0</v>
      </c>
      <c r="F28" s="544">
        <v>0</v>
      </c>
    </row>
    <row r="29" spans="1:6" ht="14.5" x14ac:dyDescent="0.35">
      <c r="A29" s="406" t="s">
        <v>5</v>
      </c>
      <c r="B29" s="8">
        <v>222121.63494719038</v>
      </c>
      <c r="C29" s="8">
        <v>211129.00495649042</v>
      </c>
      <c r="D29" s="8">
        <v>192743.94495649042</v>
      </c>
      <c r="E29" s="8">
        <v>18385.059999999998</v>
      </c>
      <c r="F29" s="8">
        <v>10992.629990699999</v>
      </c>
    </row>
    <row r="30" spans="1:6" ht="41.4" customHeight="1" x14ac:dyDescent="0.25">
      <c r="A30" s="770" t="s">
        <v>369</v>
      </c>
      <c r="B30" s="770"/>
      <c r="C30" s="770"/>
      <c r="D30" s="770"/>
      <c r="E30" s="770"/>
      <c r="F30" s="770"/>
    </row>
    <row r="31" spans="1:6" x14ac:dyDescent="0.25">
      <c r="A31" s="767" t="s">
        <v>133</v>
      </c>
      <c r="B31" s="767"/>
      <c r="C31" s="767"/>
      <c r="D31" s="767"/>
    </row>
  </sheetData>
  <mergeCells count="6">
    <mergeCell ref="A3:A4"/>
    <mergeCell ref="B3:B4"/>
    <mergeCell ref="C3:E3"/>
    <mergeCell ref="F3:F4"/>
    <mergeCell ref="A31:D31"/>
    <mergeCell ref="A30:F30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74" firstPageNumber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87C2-9733-48F8-8A83-644CAA6A9F0F}">
  <sheetPr codeName="Sheet4">
    <tabColor rgb="FF5983B0"/>
    <pageSetUpPr fitToPage="1"/>
  </sheetPr>
  <dimension ref="A1:H31"/>
  <sheetViews>
    <sheetView zoomScale="70" zoomScaleNormal="70" workbookViewId="0">
      <selection sqref="A1:H31"/>
    </sheetView>
  </sheetViews>
  <sheetFormatPr defaultColWidth="11.6328125" defaultRowHeight="12.5" x14ac:dyDescent="0.25"/>
  <cols>
    <col min="1" max="1" width="31.54296875" style="67" customWidth="1"/>
    <col min="2" max="9" width="17.1796875" style="67" customWidth="1"/>
    <col min="10" max="16384" width="11.6328125" style="67"/>
  </cols>
  <sheetData>
    <row r="1" spans="1:8" ht="14.5" x14ac:dyDescent="0.35">
      <c r="A1" s="81" t="s">
        <v>128</v>
      </c>
      <c r="B1" s="80"/>
      <c r="C1" s="80"/>
      <c r="D1" s="80"/>
      <c r="E1" s="80"/>
      <c r="F1" s="80"/>
      <c r="G1" s="80"/>
      <c r="H1" s="80"/>
    </row>
    <row r="2" spans="1:8" ht="14.5" x14ac:dyDescent="0.35">
      <c r="A2" s="82"/>
      <c r="B2" s="80"/>
      <c r="C2" s="80"/>
      <c r="D2" s="80"/>
      <c r="E2" s="80"/>
      <c r="F2" s="80"/>
      <c r="G2" s="80"/>
      <c r="H2" s="80"/>
    </row>
    <row r="3" spans="1:8" ht="35.15" customHeight="1" x14ac:dyDescent="0.25">
      <c r="A3" s="769" t="s">
        <v>106</v>
      </c>
      <c r="B3" s="769" t="s">
        <v>107</v>
      </c>
      <c r="C3" s="769"/>
      <c r="D3" s="769"/>
      <c r="E3" s="769"/>
      <c r="F3" s="769"/>
      <c r="G3" s="769" t="s">
        <v>46</v>
      </c>
      <c r="H3" s="769"/>
    </row>
    <row r="4" spans="1:8" ht="43.5" x14ac:dyDescent="0.25">
      <c r="A4" s="769"/>
      <c r="B4" s="404" t="s">
        <v>49</v>
      </c>
      <c r="C4" s="404" t="s">
        <v>105</v>
      </c>
      <c r="D4" s="404" t="s">
        <v>99</v>
      </c>
      <c r="E4" s="404" t="s">
        <v>108</v>
      </c>
      <c r="F4" s="404" t="s">
        <v>109</v>
      </c>
      <c r="G4" s="404" t="s">
        <v>110</v>
      </c>
      <c r="H4" s="404" t="s">
        <v>109</v>
      </c>
    </row>
    <row r="5" spans="1:8" ht="14.5" x14ac:dyDescent="0.35">
      <c r="A5" s="78"/>
      <c r="B5" s="83" t="s">
        <v>19</v>
      </c>
      <c r="C5" s="83" t="s">
        <v>20</v>
      </c>
      <c r="D5" s="83" t="s">
        <v>111</v>
      </c>
      <c r="E5" s="83" t="s">
        <v>74</v>
      </c>
      <c r="F5" s="83" t="s">
        <v>112</v>
      </c>
      <c r="G5" s="83" t="s">
        <v>113</v>
      </c>
      <c r="H5" s="83" t="s">
        <v>114</v>
      </c>
    </row>
    <row r="6" spans="1:8" ht="14.5" x14ac:dyDescent="0.35">
      <c r="A6" s="79" t="s">
        <v>75</v>
      </c>
      <c r="B6" s="544">
        <v>687.6</v>
      </c>
      <c r="C6" s="544">
        <v>0</v>
      </c>
      <c r="D6" s="544">
        <v>687.6</v>
      </c>
      <c r="E6" s="544">
        <v>275.04000000000002</v>
      </c>
      <c r="F6" s="547">
        <v>40</v>
      </c>
      <c r="G6" s="545">
        <v>275.04000000000002</v>
      </c>
      <c r="H6" s="547">
        <v>40</v>
      </c>
    </row>
    <row r="7" spans="1:8" ht="14.5" x14ac:dyDescent="0.35">
      <c r="A7" s="79" t="s">
        <v>76</v>
      </c>
      <c r="B7" s="544">
        <v>2721.5890752149999</v>
      </c>
      <c r="C7" s="544">
        <v>0</v>
      </c>
      <c r="D7" s="544">
        <v>2721.5890752149999</v>
      </c>
      <c r="E7" s="544">
        <v>1103.3658635536201</v>
      </c>
      <c r="F7" s="547">
        <v>40.541236500460911</v>
      </c>
      <c r="G7" s="545">
        <v>1103.3658635536201</v>
      </c>
      <c r="H7" s="547">
        <v>40.541236500460911</v>
      </c>
    </row>
    <row r="8" spans="1:8" ht="14.5" x14ac:dyDescent="0.35">
      <c r="A8" s="79" t="s">
        <v>77</v>
      </c>
      <c r="B8" s="544">
        <v>9962.17</v>
      </c>
      <c r="C8" s="544">
        <v>0</v>
      </c>
      <c r="D8" s="544">
        <v>9962.17</v>
      </c>
      <c r="E8" s="544">
        <v>4585.3999999999996</v>
      </c>
      <c r="F8" s="547">
        <v>46.028124394584708</v>
      </c>
      <c r="G8" s="545">
        <v>4585.3999999999996</v>
      </c>
      <c r="H8" s="547">
        <v>46.028124394584708</v>
      </c>
    </row>
    <row r="9" spans="1:8" ht="14.5" x14ac:dyDescent="0.35">
      <c r="A9" s="79" t="s">
        <v>78</v>
      </c>
      <c r="B9" s="544">
        <v>18157</v>
      </c>
      <c r="C9" s="544">
        <v>0</v>
      </c>
      <c r="D9" s="544">
        <v>18157</v>
      </c>
      <c r="E9" s="544">
        <v>4511.3308024810704</v>
      </c>
      <c r="F9" s="547">
        <v>24.846234523770836</v>
      </c>
      <c r="G9" s="545">
        <v>4511.3308024810704</v>
      </c>
      <c r="H9" s="547">
        <v>24.846234523770836</v>
      </c>
    </row>
    <row r="10" spans="1:8" ht="14.5" x14ac:dyDescent="0.35">
      <c r="A10" s="79" t="s">
        <v>79</v>
      </c>
      <c r="B10" s="544">
        <v>1200</v>
      </c>
      <c r="C10" s="544">
        <v>0</v>
      </c>
      <c r="D10" s="544">
        <v>1200</v>
      </c>
      <c r="E10" s="544">
        <v>480</v>
      </c>
      <c r="F10" s="547">
        <v>40</v>
      </c>
      <c r="G10" s="545">
        <v>480</v>
      </c>
      <c r="H10" s="547">
        <v>40</v>
      </c>
    </row>
    <row r="11" spans="1:8" ht="14.5" x14ac:dyDescent="0.35">
      <c r="A11" s="79" t="s">
        <v>80</v>
      </c>
      <c r="B11" s="544">
        <v>3687</v>
      </c>
      <c r="C11" s="544">
        <v>267.75</v>
      </c>
      <c r="D11" s="544">
        <v>3954.75</v>
      </c>
      <c r="E11" s="544">
        <v>1522.8</v>
      </c>
      <c r="F11" s="547">
        <v>38.505594538213536</v>
      </c>
      <c r="G11" s="545">
        <v>1522.8</v>
      </c>
      <c r="H11" s="547">
        <v>41.301871440195285</v>
      </c>
    </row>
    <row r="12" spans="1:8" ht="14.5" x14ac:dyDescent="0.35">
      <c r="A12" s="79" t="s">
        <v>81</v>
      </c>
      <c r="B12" s="544">
        <v>1786</v>
      </c>
      <c r="C12" s="544">
        <v>500</v>
      </c>
      <c r="D12" s="544">
        <v>2286</v>
      </c>
      <c r="E12" s="544">
        <v>654.4</v>
      </c>
      <c r="F12" s="547">
        <v>28.626421697287839</v>
      </c>
      <c r="G12" s="545">
        <v>654.4</v>
      </c>
      <c r="H12" s="547">
        <v>36.640537513997764</v>
      </c>
    </row>
    <row r="13" spans="1:8" ht="14.5" x14ac:dyDescent="0.35">
      <c r="A13" s="79" t="s">
        <v>82</v>
      </c>
      <c r="B13" s="544">
        <v>33385.812050955399</v>
      </c>
      <c r="C13" s="544">
        <v>627</v>
      </c>
      <c r="D13" s="544">
        <v>34012.812050955399</v>
      </c>
      <c r="E13" s="544">
        <v>12828.03</v>
      </c>
      <c r="F13" s="547">
        <v>37.715287935563886</v>
      </c>
      <c r="G13" s="545">
        <v>12828.03</v>
      </c>
      <c r="H13" s="547">
        <v>38.42359736651337</v>
      </c>
    </row>
    <row r="14" spans="1:8" ht="14.5" x14ac:dyDescent="0.35">
      <c r="A14" s="79" t="s">
        <v>83</v>
      </c>
      <c r="B14" s="544">
        <v>3680</v>
      </c>
      <c r="C14" s="544">
        <v>0</v>
      </c>
      <c r="D14" s="544">
        <v>3680</v>
      </c>
      <c r="E14" s="544">
        <v>1472</v>
      </c>
      <c r="F14" s="547">
        <v>40</v>
      </c>
      <c r="G14" s="545">
        <v>1472</v>
      </c>
      <c r="H14" s="547">
        <v>40</v>
      </c>
    </row>
    <row r="15" spans="1:8" ht="14.5" x14ac:dyDescent="0.35">
      <c r="A15" s="79" t="s">
        <v>84</v>
      </c>
      <c r="B15" s="544">
        <v>23471.42250081</v>
      </c>
      <c r="C15" s="544">
        <v>16120.31</v>
      </c>
      <c r="D15" s="544">
        <v>39591.732500810002</v>
      </c>
      <c r="E15" s="544">
        <v>18308.767804540003</v>
      </c>
      <c r="F15" s="547">
        <v>46.243916717121245</v>
      </c>
      <c r="G15" s="545">
        <v>11268.597804540001</v>
      </c>
      <c r="H15" s="547">
        <v>48.009863075623649</v>
      </c>
    </row>
    <row r="16" spans="1:8" ht="14.5" x14ac:dyDescent="0.35">
      <c r="A16" s="79" t="s">
        <v>85</v>
      </c>
      <c r="B16" s="544">
        <v>17560</v>
      </c>
      <c r="C16" s="544">
        <v>0</v>
      </c>
      <c r="D16" s="544">
        <v>17560</v>
      </c>
      <c r="E16" s="544">
        <v>7770.93</v>
      </c>
      <c r="F16" s="547">
        <v>44.253587699316633</v>
      </c>
      <c r="G16" s="545">
        <v>7770.93</v>
      </c>
      <c r="H16" s="547">
        <v>44.253587699316633</v>
      </c>
    </row>
    <row r="17" spans="1:8" ht="14.5" x14ac:dyDescent="0.35">
      <c r="A17" s="79" t="s">
        <v>86</v>
      </c>
      <c r="B17" s="544">
        <v>11732</v>
      </c>
      <c r="C17" s="544">
        <v>0</v>
      </c>
      <c r="D17" s="544">
        <v>11732</v>
      </c>
      <c r="E17" s="544">
        <v>4647</v>
      </c>
      <c r="F17" s="547">
        <v>39.609614728946475</v>
      </c>
      <c r="G17" s="545">
        <v>4647</v>
      </c>
      <c r="H17" s="547">
        <v>39.609614728946475</v>
      </c>
    </row>
    <row r="18" spans="1:8" ht="14.5" x14ac:dyDescent="0.35">
      <c r="A18" s="79" t="s">
        <v>87</v>
      </c>
      <c r="B18" s="544">
        <v>7250.1</v>
      </c>
      <c r="C18" s="544">
        <v>0</v>
      </c>
      <c r="D18" s="544">
        <v>7250.1</v>
      </c>
      <c r="E18" s="544">
        <v>2683.3674999999998</v>
      </c>
      <c r="F18" s="547">
        <v>37.011455014413592</v>
      </c>
      <c r="G18" s="545">
        <v>2683.3674999999998</v>
      </c>
      <c r="H18" s="547">
        <v>37.011455014413592</v>
      </c>
    </row>
    <row r="19" spans="1:8" ht="14.5" x14ac:dyDescent="0.35">
      <c r="A19" s="79" t="s">
        <v>88</v>
      </c>
      <c r="B19" s="544">
        <v>12489.8</v>
      </c>
      <c r="C19" s="544">
        <v>0</v>
      </c>
      <c r="D19" s="544">
        <v>12489.8</v>
      </c>
      <c r="E19" s="544">
        <v>5864.5208934161701</v>
      </c>
      <c r="F19" s="547">
        <v>46.954482004645151</v>
      </c>
      <c r="G19" s="545">
        <v>5864.5208934161701</v>
      </c>
      <c r="H19" s="547">
        <v>46.954482004645151</v>
      </c>
    </row>
    <row r="20" spans="1:8" ht="14.5" x14ac:dyDescent="0.35">
      <c r="A20" s="79" t="s">
        <v>89</v>
      </c>
      <c r="B20" s="544">
        <v>825</v>
      </c>
      <c r="C20" s="544">
        <v>520</v>
      </c>
      <c r="D20" s="544">
        <v>1345</v>
      </c>
      <c r="E20" s="544">
        <v>995</v>
      </c>
      <c r="F20" s="547">
        <v>73.977695167286257</v>
      </c>
      <c r="G20" s="545">
        <v>475</v>
      </c>
      <c r="H20" s="547">
        <v>57.575757575757578</v>
      </c>
    </row>
    <row r="21" spans="1:8" ht="14.5" x14ac:dyDescent="0.35">
      <c r="A21" s="79" t="s">
        <v>90</v>
      </c>
      <c r="B21" s="544">
        <v>14250.208671509999</v>
      </c>
      <c r="C21" s="544">
        <v>0</v>
      </c>
      <c r="D21" s="544">
        <v>14250.208671509999</v>
      </c>
      <c r="E21" s="544">
        <v>5698.955413312</v>
      </c>
      <c r="F21" s="547">
        <v>39.992083938432039</v>
      </c>
      <c r="G21" s="545">
        <v>5698.955413312</v>
      </c>
      <c r="H21" s="547">
        <v>39.992083938432039</v>
      </c>
    </row>
    <row r="22" spans="1:8" ht="14.5" x14ac:dyDescent="0.35">
      <c r="A22" s="79" t="s">
        <v>91</v>
      </c>
      <c r="B22" s="544">
        <v>340</v>
      </c>
      <c r="C22" s="544">
        <v>0</v>
      </c>
      <c r="D22" s="544">
        <v>340</v>
      </c>
      <c r="E22" s="544">
        <v>340</v>
      </c>
      <c r="F22" s="547">
        <v>100</v>
      </c>
      <c r="G22" s="545">
        <v>340</v>
      </c>
      <c r="H22" s="547">
        <v>100</v>
      </c>
    </row>
    <row r="23" spans="1:8" ht="14.5" x14ac:dyDescent="0.35">
      <c r="A23" s="79" t="s">
        <v>92</v>
      </c>
      <c r="B23" s="544">
        <v>135</v>
      </c>
      <c r="C23" s="544">
        <v>0</v>
      </c>
      <c r="D23" s="544">
        <v>135</v>
      </c>
      <c r="E23" s="544">
        <v>54</v>
      </c>
      <c r="F23" s="547">
        <v>40</v>
      </c>
      <c r="G23" s="545">
        <v>54</v>
      </c>
      <c r="H23" s="547">
        <v>40</v>
      </c>
    </row>
    <row r="24" spans="1:8" ht="14.5" x14ac:dyDescent="0.35">
      <c r="A24" s="79" t="s">
        <v>93</v>
      </c>
      <c r="B24" s="544">
        <v>1200</v>
      </c>
      <c r="C24" s="544">
        <v>0</v>
      </c>
      <c r="D24" s="544">
        <v>1200</v>
      </c>
      <c r="E24" s="544">
        <v>446.27199999999999</v>
      </c>
      <c r="F24" s="547">
        <v>37.189333333333337</v>
      </c>
      <c r="G24" s="545">
        <v>446.27199999999999</v>
      </c>
      <c r="H24" s="547">
        <v>37.189333333333337</v>
      </c>
    </row>
    <row r="25" spans="1:8" ht="14.5" x14ac:dyDescent="0.35">
      <c r="A25" s="79" t="s">
        <v>94</v>
      </c>
      <c r="B25" s="544">
        <v>650</v>
      </c>
      <c r="C25" s="544">
        <v>0</v>
      </c>
      <c r="D25" s="544">
        <v>650</v>
      </c>
      <c r="E25" s="544">
        <v>260</v>
      </c>
      <c r="F25" s="547">
        <v>40</v>
      </c>
      <c r="G25" s="545">
        <v>260</v>
      </c>
      <c r="H25" s="547">
        <v>40</v>
      </c>
    </row>
    <row r="26" spans="1:8" ht="14.5" x14ac:dyDescent="0.35">
      <c r="A26" s="79" t="s">
        <v>95</v>
      </c>
      <c r="B26" s="544">
        <v>0</v>
      </c>
      <c r="C26" s="544">
        <v>0</v>
      </c>
      <c r="D26" s="544">
        <v>0</v>
      </c>
      <c r="E26" s="544">
        <v>0</v>
      </c>
      <c r="F26" s="547">
        <v>0</v>
      </c>
      <c r="G26" s="545">
        <v>0</v>
      </c>
      <c r="H26" s="547">
        <v>0</v>
      </c>
    </row>
    <row r="27" spans="1:8" ht="14.5" x14ac:dyDescent="0.35">
      <c r="A27" s="79" t="s">
        <v>96</v>
      </c>
      <c r="B27" s="544">
        <v>700</v>
      </c>
      <c r="C27" s="544">
        <v>0</v>
      </c>
      <c r="D27" s="544">
        <v>700</v>
      </c>
      <c r="E27" s="544">
        <v>280</v>
      </c>
      <c r="F27" s="547">
        <v>40</v>
      </c>
      <c r="G27" s="545">
        <v>280</v>
      </c>
      <c r="H27" s="547">
        <v>40</v>
      </c>
    </row>
    <row r="28" spans="1:8" ht="14.5" x14ac:dyDescent="0.35">
      <c r="A28" s="79" t="s">
        <v>97</v>
      </c>
      <c r="B28" s="544">
        <v>0</v>
      </c>
      <c r="C28" s="544">
        <v>0</v>
      </c>
      <c r="D28" s="544">
        <v>0</v>
      </c>
      <c r="E28" s="544">
        <v>0</v>
      </c>
      <c r="F28" s="547">
        <v>0</v>
      </c>
      <c r="G28" s="545">
        <v>0</v>
      </c>
      <c r="H28" s="547">
        <v>0</v>
      </c>
    </row>
    <row r="29" spans="1:8" ht="14.5" x14ac:dyDescent="0.35">
      <c r="A29" s="406" t="s">
        <v>5</v>
      </c>
      <c r="B29" s="8">
        <v>165870.70229849039</v>
      </c>
      <c r="C29" s="8">
        <v>18035.059999999998</v>
      </c>
      <c r="D29" s="8">
        <v>183905.76229849039</v>
      </c>
      <c r="E29" s="8">
        <v>74781.180277302847</v>
      </c>
      <c r="F29" s="548">
        <v>40.662771705830721</v>
      </c>
      <c r="G29" s="8">
        <v>67221.010277302863</v>
      </c>
      <c r="H29" s="548">
        <v>40.52615039655177</v>
      </c>
    </row>
    <row r="30" spans="1:8" ht="31.75" customHeight="1" x14ac:dyDescent="0.25">
      <c r="A30" s="770" t="s">
        <v>369</v>
      </c>
      <c r="B30" s="770"/>
      <c r="C30" s="770"/>
      <c r="D30" s="770"/>
      <c r="E30" s="770"/>
      <c r="F30" s="770"/>
      <c r="G30" s="770"/>
      <c r="H30" s="770"/>
    </row>
    <row r="31" spans="1:8" ht="14.5" x14ac:dyDescent="0.35">
      <c r="A31" s="767" t="s">
        <v>133</v>
      </c>
      <c r="B31" s="767"/>
      <c r="C31" s="767"/>
      <c r="D31" s="767"/>
      <c r="E31" s="70"/>
      <c r="F31" s="71"/>
    </row>
  </sheetData>
  <mergeCells count="5">
    <mergeCell ref="A3:A4"/>
    <mergeCell ref="B3:F3"/>
    <mergeCell ref="G3:H3"/>
    <mergeCell ref="A31:D31"/>
    <mergeCell ref="A30:H30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56" firstPageNumber="0" fitToHeight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DD94F-4DC0-4C64-B338-5CF114CC0E23}">
  <sheetPr codeName="Sheet5">
    <tabColor rgb="FF5983B0"/>
    <pageSetUpPr fitToPage="1"/>
  </sheetPr>
  <dimension ref="A1:I31"/>
  <sheetViews>
    <sheetView zoomScale="70" zoomScaleNormal="70" workbookViewId="0">
      <selection activeCell="J4" sqref="J4"/>
    </sheetView>
  </sheetViews>
  <sheetFormatPr defaultColWidth="11.6328125" defaultRowHeight="12.5" x14ac:dyDescent="0.25"/>
  <cols>
    <col min="1" max="1" width="31.54296875" style="67" customWidth="1"/>
    <col min="2" max="10" width="17.1796875" style="67" customWidth="1"/>
    <col min="11" max="16384" width="11.6328125" style="67"/>
  </cols>
  <sheetData>
    <row r="1" spans="1:9" ht="14.5" x14ac:dyDescent="0.35">
      <c r="A1" s="84" t="s">
        <v>130</v>
      </c>
      <c r="B1" s="86"/>
      <c r="C1" s="86"/>
      <c r="D1" s="86"/>
      <c r="E1" s="86"/>
      <c r="F1" s="86"/>
      <c r="G1" s="86"/>
      <c r="H1" s="86"/>
    </row>
    <row r="2" spans="1:9" ht="14.5" x14ac:dyDescent="0.35">
      <c r="A2" s="85"/>
      <c r="B2" s="86"/>
      <c r="C2" s="86"/>
      <c r="D2" s="86"/>
      <c r="E2" s="86"/>
      <c r="F2" s="86"/>
      <c r="G2" s="86"/>
      <c r="H2" s="86"/>
    </row>
    <row r="3" spans="1:9" ht="35.15" customHeight="1" x14ac:dyDescent="0.25">
      <c r="A3" s="771" t="s">
        <v>106</v>
      </c>
      <c r="B3" s="771" t="s">
        <v>107</v>
      </c>
      <c r="C3" s="771"/>
      <c r="D3" s="771"/>
      <c r="E3" s="771"/>
      <c r="F3" s="771"/>
      <c r="G3" s="771" t="s">
        <v>46</v>
      </c>
      <c r="H3" s="771"/>
    </row>
    <row r="4" spans="1:9" ht="43.5" x14ac:dyDescent="0.25">
      <c r="A4" s="771"/>
      <c r="B4" s="405" t="s">
        <v>49</v>
      </c>
      <c r="C4" s="405" t="s">
        <v>105</v>
      </c>
      <c r="D4" s="405" t="s">
        <v>99</v>
      </c>
      <c r="E4" s="405" t="s">
        <v>108</v>
      </c>
      <c r="F4" s="405" t="s">
        <v>109</v>
      </c>
      <c r="G4" s="405" t="s">
        <v>110</v>
      </c>
      <c r="H4" s="405" t="s">
        <v>109</v>
      </c>
    </row>
    <row r="5" spans="1:9" ht="14.5" x14ac:dyDescent="0.35">
      <c r="A5" s="74"/>
      <c r="B5" s="75" t="s">
        <v>19</v>
      </c>
      <c r="C5" s="75" t="s">
        <v>20</v>
      </c>
      <c r="D5" s="75" t="s">
        <v>111</v>
      </c>
      <c r="E5" s="75" t="s">
        <v>74</v>
      </c>
      <c r="F5" s="75" t="s">
        <v>112</v>
      </c>
      <c r="G5" s="75" t="s">
        <v>113</v>
      </c>
      <c r="H5" s="75" t="s">
        <v>114</v>
      </c>
    </row>
    <row r="6" spans="1:9" ht="14.5" x14ac:dyDescent="0.35">
      <c r="A6" s="87" t="s">
        <v>75</v>
      </c>
      <c r="B6" s="544">
        <v>687.6</v>
      </c>
      <c r="C6" s="544">
        <v>0</v>
      </c>
      <c r="D6" s="544">
        <v>687.6</v>
      </c>
      <c r="E6" s="544">
        <v>275.04000000000002</v>
      </c>
      <c r="F6" s="547">
        <v>40</v>
      </c>
      <c r="G6" s="545">
        <v>275.04000000000002</v>
      </c>
      <c r="H6" s="547">
        <v>40</v>
      </c>
      <c r="I6" s="72"/>
    </row>
    <row r="7" spans="1:9" ht="14.5" x14ac:dyDescent="0.35">
      <c r="A7" s="87" t="s">
        <v>76</v>
      </c>
      <c r="B7" s="544">
        <v>2854.489075215</v>
      </c>
      <c r="C7" s="544">
        <v>0</v>
      </c>
      <c r="D7" s="544">
        <v>2854.489075215</v>
      </c>
      <c r="E7" s="544">
        <v>1136.96586355362</v>
      </c>
      <c r="F7" s="547">
        <v>39.830801015344008</v>
      </c>
      <c r="G7" s="545">
        <v>1136.96586355362</v>
      </c>
      <c r="H7" s="547">
        <v>39.830801015344008</v>
      </c>
      <c r="I7" s="72"/>
    </row>
    <row r="8" spans="1:9" ht="14.5" x14ac:dyDescent="0.35">
      <c r="A8" s="87" t="s">
        <v>77</v>
      </c>
      <c r="B8" s="544">
        <v>10212.17</v>
      </c>
      <c r="C8" s="544">
        <v>0</v>
      </c>
      <c r="D8" s="544">
        <v>10212.17</v>
      </c>
      <c r="E8" s="544">
        <v>4685.3999999999996</v>
      </c>
      <c r="F8" s="547">
        <v>45.88055232139692</v>
      </c>
      <c r="G8" s="545">
        <v>4685.3999999999996</v>
      </c>
      <c r="H8" s="547">
        <v>45.88055232139692</v>
      </c>
      <c r="I8" s="72"/>
    </row>
    <row r="9" spans="1:9" ht="14.5" x14ac:dyDescent="0.35">
      <c r="A9" s="87" t="s">
        <v>78</v>
      </c>
      <c r="B9" s="544">
        <v>24237</v>
      </c>
      <c r="C9" s="544">
        <v>0</v>
      </c>
      <c r="D9" s="544">
        <v>24237</v>
      </c>
      <c r="E9" s="544">
        <v>6003.5308024810702</v>
      </c>
      <c r="F9" s="547">
        <v>24.770106871646945</v>
      </c>
      <c r="G9" s="545">
        <v>6003.5308024810702</v>
      </c>
      <c r="H9" s="547">
        <v>24.770106871646945</v>
      </c>
      <c r="I9" s="72"/>
    </row>
    <row r="10" spans="1:9" ht="14.5" x14ac:dyDescent="0.35">
      <c r="A10" s="87" t="s">
        <v>79</v>
      </c>
      <c r="B10" s="544">
        <v>1200</v>
      </c>
      <c r="C10" s="544">
        <v>0</v>
      </c>
      <c r="D10" s="544">
        <v>1200</v>
      </c>
      <c r="E10" s="544">
        <v>480</v>
      </c>
      <c r="F10" s="547">
        <v>40</v>
      </c>
      <c r="G10" s="545">
        <v>480</v>
      </c>
      <c r="H10" s="547">
        <v>40</v>
      </c>
      <c r="I10" s="72"/>
    </row>
    <row r="11" spans="1:9" ht="14.5" x14ac:dyDescent="0.35">
      <c r="A11" s="87" t="s">
        <v>80</v>
      </c>
      <c r="B11" s="544">
        <v>5142.24</v>
      </c>
      <c r="C11" s="544">
        <v>267.75</v>
      </c>
      <c r="D11" s="544">
        <v>5409.99</v>
      </c>
      <c r="E11" s="544">
        <v>2077.8000000000002</v>
      </c>
      <c r="F11" s="547">
        <v>38.406725335906359</v>
      </c>
      <c r="G11" s="545">
        <v>2077.8000000000002</v>
      </c>
      <c r="H11" s="547">
        <v>40.406515448520494</v>
      </c>
      <c r="I11" s="72"/>
    </row>
    <row r="12" spans="1:9" ht="14.5" x14ac:dyDescent="0.35">
      <c r="A12" s="87" t="s">
        <v>81</v>
      </c>
      <c r="B12" s="544">
        <v>1786</v>
      </c>
      <c r="C12" s="544">
        <v>500</v>
      </c>
      <c r="D12" s="544">
        <v>2286</v>
      </c>
      <c r="E12" s="544">
        <v>654.4</v>
      </c>
      <c r="F12" s="547">
        <v>28.626421697287839</v>
      </c>
      <c r="G12" s="545">
        <v>654.4</v>
      </c>
      <c r="H12" s="547">
        <v>36.640537513997764</v>
      </c>
      <c r="I12" s="72"/>
    </row>
    <row r="13" spans="1:9" ht="14.5" x14ac:dyDescent="0.35">
      <c r="A13" s="87" t="s">
        <v>82</v>
      </c>
      <c r="B13" s="544">
        <v>37949.4220509554</v>
      </c>
      <c r="C13" s="544">
        <v>627</v>
      </c>
      <c r="D13" s="544">
        <v>38576.4220509554</v>
      </c>
      <c r="E13" s="544">
        <v>14288.03</v>
      </c>
      <c r="F13" s="547">
        <v>37.03824574795199</v>
      </c>
      <c r="G13" s="545">
        <v>14288.03</v>
      </c>
      <c r="H13" s="547">
        <v>37.650191301504393</v>
      </c>
      <c r="I13" s="72"/>
    </row>
    <row r="14" spans="1:9" ht="14.5" x14ac:dyDescent="0.35">
      <c r="A14" s="87" t="s">
        <v>83</v>
      </c>
      <c r="B14" s="544">
        <v>4883.3</v>
      </c>
      <c r="C14" s="544">
        <v>0</v>
      </c>
      <c r="D14" s="544">
        <v>4883.3</v>
      </c>
      <c r="E14" s="544">
        <v>1953</v>
      </c>
      <c r="F14" s="547">
        <v>39.993447054246104</v>
      </c>
      <c r="G14" s="545">
        <v>1953</v>
      </c>
      <c r="H14" s="547">
        <v>39.993447054246104</v>
      </c>
      <c r="I14" s="72"/>
    </row>
    <row r="15" spans="1:9" ht="14.5" x14ac:dyDescent="0.35">
      <c r="A15" s="87" t="s">
        <v>84</v>
      </c>
      <c r="B15" s="544">
        <v>32341.42250081</v>
      </c>
      <c r="C15" s="544">
        <v>16120.31</v>
      </c>
      <c r="D15" s="544">
        <v>48461.732500810002</v>
      </c>
      <c r="E15" s="544">
        <v>23374.247804539998</v>
      </c>
      <c r="F15" s="547">
        <v>48.23238171303371</v>
      </c>
      <c r="G15" s="545">
        <v>16334.07780454</v>
      </c>
      <c r="H15" s="547">
        <v>50.505131010025636</v>
      </c>
      <c r="I15" s="72"/>
    </row>
    <row r="16" spans="1:9" ht="14.5" x14ac:dyDescent="0.35">
      <c r="A16" s="87" t="s">
        <v>85</v>
      </c>
      <c r="B16" s="544">
        <v>17560</v>
      </c>
      <c r="C16" s="544">
        <v>0</v>
      </c>
      <c r="D16" s="544">
        <v>17560</v>
      </c>
      <c r="E16" s="544">
        <v>7770.93</v>
      </c>
      <c r="F16" s="547">
        <v>44.253587699316633</v>
      </c>
      <c r="G16" s="545">
        <v>7770.93</v>
      </c>
      <c r="H16" s="547">
        <v>44.253587699316633</v>
      </c>
      <c r="I16" s="72"/>
    </row>
    <row r="17" spans="1:9" ht="14.5" x14ac:dyDescent="0.35">
      <c r="A17" s="87" t="s">
        <v>86</v>
      </c>
      <c r="B17" s="544">
        <v>12232</v>
      </c>
      <c r="C17" s="544">
        <v>0</v>
      </c>
      <c r="D17" s="544">
        <v>12232</v>
      </c>
      <c r="E17" s="544">
        <v>4847</v>
      </c>
      <c r="F17" s="547">
        <v>39.625572269457159</v>
      </c>
      <c r="G17" s="545">
        <v>4847</v>
      </c>
      <c r="H17" s="547">
        <v>39.625572269457159</v>
      </c>
      <c r="I17" s="72"/>
    </row>
    <row r="18" spans="1:9" ht="14.5" x14ac:dyDescent="0.35">
      <c r="A18" s="87" t="s">
        <v>87</v>
      </c>
      <c r="B18" s="544">
        <v>7250.1</v>
      </c>
      <c r="C18" s="544">
        <v>0</v>
      </c>
      <c r="D18" s="544">
        <v>7250.1</v>
      </c>
      <c r="E18" s="544">
        <v>2683.3674999999998</v>
      </c>
      <c r="F18" s="547">
        <v>37.011455014413592</v>
      </c>
      <c r="G18" s="545">
        <v>2683.3674999999998</v>
      </c>
      <c r="H18" s="547">
        <v>37.011455014413592</v>
      </c>
      <c r="I18" s="72"/>
    </row>
    <row r="19" spans="1:9" ht="14.5" x14ac:dyDescent="0.35">
      <c r="A19" s="87" t="s">
        <v>88</v>
      </c>
      <c r="B19" s="544">
        <v>12699.8</v>
      </c>
      <c r="C19" s="544">
        <v>0</v>
      </c>
      <c r="D19" s="544">
        <v>12699.8</v>
      </c>
      <c r="E19" s="544">
        <v>5962.9129450399996</v>
      </c>
      <c r="F19" s="547">
        <v>46.952809847714136</v>
      </c>
      <c r="G19" s="545">
        <v>5962.9129450399996</v>
      </c>
      <c r="H19" s="547">
        <v>46.952809847714136</v>
      </c>
      <c r="I19" s="72"/>
    </row>
    <row r="20" spans="1:9" ht="14.5" x14ac:dyDescent="0.35">
      <c r="A20" s="87" t="s">
        <v>89</v>
      </c>
      <c r="B20" s="544">
        <v>825</v>
      </c>
      <c r="C20" s="544">
        <v>870</v>
      </c>
      <c r="D20" s="544">
        <v>1695</v>
      </c>
      <c r="E20" s="544">
        <v>1345</v>
      </c>
      <c r="F20" s="547">
        <v>79.35103244837758</v>
      </c>
      <c r="G20" s="545">
        <v>475</v>
      </c>
      <c r="H20" s="547">
        <v>57.575757575757578</v>
      </c>
      <c r="I20" s="72"/>
    </row>
    <row r="21" spans="1:9" ht="14.5" x14ac:dyDescent="0.35">
      <c r="A21" s="87" t="s">
        <v>90</v>
      </c>
      <c r="B21" s="544">
        <v>16078.401329509999</v>
      </c>
      <c r="C21" s="544">
        <v>0</v>
      </c>
      <c r="D21" s="544">
        <v>16078.401329509999</v>
      </c>
      <c r="E21" s="544">
        <v>6430.2324773119999</v>
      </c>
      <c r="F21" s="547">
        <v>39.992984038220705</v>
      </c>
      <c r="G21" s="545">
        <v>6430.2324773119999</v>
      </c>
      <c r="H21" s="547">
        <v>39.992984038220705</v>
      </c>
      <c r="I21" s="72"/>
    </row>
    <row r="22" spans="1:9" ht="14.5" x14ac:dyDescent="0.35">
      <c r="A22" s="87" t="s">
        <v>91</v>
      </c>
      <c r="B22" s="544">
        <v>340</v>
      </c>
      <c r="C22" s="544">
        <v>0</v>
      </c>
      <c r="D22" s="544">
        <v>340</v>
      </c>
      <c r="E22" s="544">
        <v>340</v>
      </c>
      <c r="F22" s="547">
        <v>100</v>
      </c>
      <c r="G22" s="545">
        <v>340</v>
      </c>
      <c r="H22" s="547">
        <v>100</v>
      </c>
      <c r="I22" s="72"/>
    </row>
    <row r="23" spans="1:9" ht="14.5" x14ac:dyDescent="0.35">
      <c r="A23" s="87" t="s">
        <v>92</v>
      </c>
      <c r="B23" s="544">
        <v>135</v>
      </c>
      <c r="C23" s="544">
        <v>0</v>
      </c>
      <c r="D23" s="544">
        <v>135</v>
      </c>
      <c r="E23" s="544">
        <v>54</v>
      </c>
      <c r="F23" s="547">
        <v>40</v>
      </c>
      <c r="G23" s="545">
        <v>54</v>
      </c>
      <c r="H23" s="547">
        <v>40</v>
      </c>
      <c r="I23" s="72"/>
    </row>
    <row r="24" spans="1:9" ht="14.5" x14ac:dyDescent="0.35">
      <c r="A24" s="87" t="s">
        <v>93</v>
      </c>
      <c r="B24" s="544">
        <v>1200</v>
      </c>
      <c r="C24" s="544">
        <v>0</v>
      </c>
      <c r="D24" s="544">
        <v>1200</v>
      </c>
      <c r="E24" s="544">
        <v>446.27199999999999</v>
      </c>
      <c r="F24" s="547">
        <v>37.189333333333337</v>
      </c>
      <c r="G24" s="545">
        <v>446.27199999999999</v>
      </c>
      <c r="H24" s="547">
        <v>37.189333333333337</v>
      </c>
      <c r="I24" s="72"/>
    </row>
    <row r="25" spans="1:9" ht="14.5" x14ac:dyDescent="0.35">
      <c r="A25" s="87" t="s">
        <v>94</v>
      </c>
      <c r="B25" s="544">
        <v>650</v>
      </c>
      <c r="C25" s="544">
        <v>0</v>
      </c>
      <c r="D25" s="544">
        <v>650</v>
      </c>
      <c r="E25" s="544">
        <v>260</v>
      </c>
      <c r="F25" s="547">
        <v>40</v>
      </c>
      <c r="G25" s="545">
        <v>260</v>
      </c>
      <c r="H25" s="547">
        <v>40</v>
      </c>
      <c r="I25" s="72"/>
    </row>
    <row r="26" spans="1:9" ht="14.5" x14ac:dyDescent="0.35">
      <c r="A26" s="87" t="s">
        <v>95</v>
      </c>
      <c r="B26" s="544">
        <v>0</v>
      </c>
      <c r="C26" s="544">
        <v>0</v>
      </c>
      <c r="D26" s="544">
        <v>0</v>
      </c>
      <c r="E26" s="544">
        <v>0</v>
      </c>
      <c r="F26" s="547">
        <v>0</v>
      </c>
      <c r="G26" s="545">
        <v>0</v>
      </c>
      <c r="H26" s="547">
        <v>0</v>
      </c>
    </row>
    <row r="27" spans="1:9" ht="14.5" x14ac:dyDescent="0.35">
      <c r="A27" s="87" t="s">
        <v>96</v>
      </c>
      <c r="B27" s="544">
        <v>700</v>
      </c>
      <c r="C27" s="544">
        <v>0</v>
      </c>
      <c r="D27" s="544">
        <v>700</v>
      </c>
      <c r="E27" s="544">
        <v>280</v>
      </c>
      <c r="F27" s="547">
        <v>40</v>
      </c>
      <c r="G27" s="545">
        <v>280</v>
      </c>
      <c r="H27" s="547">
        <v>40</v>
      </c>
    </row>
    <row r="28" spans="1:9" ht="14.5" x14ac:dyDescent="0.35">
      <c r="A28" s="87" t="s">
        <v>97</v>
      </c>
      <c r="B28" s="544">
        <v>1780</v>
      </c>
      <c r="C28" s="544">
        <v>0</v>
      </c>
      <c r="D28" s="544">
        <v>1780</v>
      </c>
      <c r="E28" s="544">
        <v>690.64</v>
      </c>
      <c r="F28" s="547">
        <v>38.800000000000004</v>
      </c>
      <c r="G28" s="545">
        <v>690.64</v>
      </c>
      <c r="H28" s="547">
        <v>38.800000000000004</v>
      </c>
    </row>
    <row r="29" spans="1:9" ht="14.5" x14ac:dyDescent="0.35">
      <c r="A29" s="407" t="s">
        <v>5</v>
      </c>
      <c r="B29" s="8">
        <v>192743.94495649042</v>
      </c>
      <c r="C29" s="8">
        <v>18385.059999999998</v>
      </c>
      <c r="D29" s="8">
        <v>211129.00495649042</v>
      </c>
      <c r="E29" s="8">
        <v>86038.769392926697</v>
      </c>
      <c r="F29" s="548">
        <v>40.75175242295942</v>
      </c>
      <c r="G29" s="546">
        <v>78128.599392926684</v>
      </c>
      <c r="H29" s="548">
        <v>40.534917665280354</v>
      </c>
    </row>
    <row r="30" spans="1:9" ht="30" customHeight="1" x14ac:dyDescent="0.25">
      <c r="A30" s="770" t="s">
        <v>369</v>
      </c>
      <c r="B30" s="770"/>
      <c r="C30" s="770"/>
      <c r="D30" s="770"/>
      <c r="E30" s="770"/>
      <c r="F30" s="770"/>
      <c r="G30" s="770"/>
      <c r="H30" s="770"/>
    </row>
    <row r="31" spans="1:9" x14ac:dyDescent="0.25">
      <c r="A31" s="767" t="s">
        <v>133</v>
      </c>
      <c r="B31" s="767"/>
      <c r="C31" s="767"/>
      <c r="D31" s="767"/>
    </row>
  </sheetData>
  <mergeCells count="5">
    <mergeCell ref="A3:A4"/>
    <mergeCell ref="B3:F3"/>
    <mergeCell ref="G3:H3"/>
    <mergeCell ref="A31:D31"/>
    <mergeCell ref="A30:H30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56" firstPageNumber="0" fitToHeight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01C84-B8E3-4E32-A98F-F46F4A655FAF}">
  <sheetPr codeName="Sheet6">
    <tabColor rgb="FF5983B0"/>
    <pageSetUpPr fitToPage="1"/>
  </sheetPr>
  <dimension ref="A1:F31"/>
  <sheetViews>
    <sheetView zoomScale="80" zoomScaleNormal="80" workbookViewId="0">
      <selection sqref="A1:F30"/>
    </sheetView>
  </sheetViews>
  <sheetFormatPr defaultColWidth="11.6328125" defaultRowHeight="14.5" x14ac:dyDescent="0.35"/>
  <cols>
    <col min="1" max="1" width="31.54296875" style="80" customWidth="1"/>
    <col min="2" max="6" width="17.1796875" style="80" customWidth="1"/>
    <col min="7" max="16384" width="11.6328125" style="67"/>
  </cols>
  <sheetData>
    <row r="1" spans="1:6" ht="30" customHeight="1" x14ac:dyDescent="0.25">
      <c r="A1" s="772" t="s">
        <v>379</v>
      </c>
      <c r="B1" s="772"/>
      <c r="C1" s="772"/>
      <c r="D1" s="772"/>
      <c r="E1" s="772"/>
      <c r="F1" s="772"/>
    </row>
    <row r="2" spans="1:6" x14ac:dyDescent="0.35">
      <c r="A2" s="82"/>
    </row>
    <row r="3" spans="1:6" ht="43.5" x14ac:dyDescent="0.25">
      <c r="A3" s="403" t="s">
        <v>71</v>
      </c>
      <c r="B3" s="404" t="s">
        <v>107</v>
      </c>
      <c r="C3" s="404" t="s">
        <v>115</v>
      </c>
      <c r="D3" s="404" t="s">
        <v>116</v>
      </c>
      <c r="E3" s="404" t="s">
        <v>117</v>
      </c>
      <c r="F3" s="404" t="s">
        <v>118</v>
      </c>
    </row>
    <row r="4" spans="1:6" x14ac:dyDescent="0.35">
      <c r="A4" s="78"/>
      <c r="B4" s="88" t="s">
        <v>72</v>
      </c>
      <c r="C4" s="88" t="s">
        <v>20</v>
      </c>
      <c r="D4" s="88" t="s">
        <v>21</v>
      </c>
      <c r="E4" s="88" t="s">
        <v>74</v>
      </c>
      <c r="F4" s="88" t="s">
        <v>119</v>
      </c>
    </row>
    <row r="5" spans="1:6" x14ac:dyDescent="0.35">
      <c r="A5" s="79" t="s">
        <v>75</v>
      </c>
      <c r="B5" s="544">
        <v>687.6</v>
      </c>
      <c r="C5" s="544">
        <v>320.3</v>
      </c>
      <c r="D5" s="547">
        <v>46.582315299592786</v>
      </c>
      <c r="E5" s="544">
        <v>367.3</v>
      </c>
      <c r="F5" s="547">
        <v>53.417684700407207</v>
      </c>
    </row>
    <row r="6" spans="1:6" x14ac:dyDescent="0.35">
      <c r="A6" s="79" t="s">
        <v>76</v>
      </c>
      <c r="B6" s="544">
        <v>2854.489075215</v>
      </c>
      <c r="C6" s="544">
        <v>1248.2564789629</v>
      </c>
      <c r="D6" s="547">
        <v>43.729593845752639</v>
      </c>
      <c r="E6" s="544">
        <v>1606.2325962520999</v>
      </c>
      <c r="F6" s="547">
        <v>56.270406154247368</v>
      </c>
    </row>
    <row r="7" spans="1:6" x14ac:dyDescent="0.35">
      <c r="A7" s="79" t="s">
        <v>77</v>
      </c>
      <c r="B7" s="544">
        <v>10212.17</v>
      </c>
      <c r="C7" s="544">
        <v>6586.67</v>
      </c>
      <c r="D7" s="547">
        <v>64.498240824428109</v>
      </c>
      <c r="E7" s="544">
        <v>3625.5</v>
      </c>
      <c r="F7" s="547">
        <v>35.501759175571891</v>
      </c>
    </row>
    <row r="8" spans="1:6" x14ac:dyDescent="0.35">
      <c r="A8" s="79" t="s">
        <v>78</v>
      </c>
      <c r="B8" s="544">
        <v>24237</v>
      </c>
      <c r="C8" s="544">
        <v>19611</v>
      </c>
      <c r="D8" s="547">
        <v>80.913479391013738</v>
      </c>
      <c r="E8" s="544">
        <v>4626</v>
      </c>
      <c r="F8" s="547">
        <v>19.086520608986259</v>
      </c>
    </row>
    <row r="9" spans="1:6" x14ac:dyDescent="0.35">
      <c r="A9" s="79" t="s">
        <v>79</v>
      </c>
      <c r="B9" s="544">
        <v>1200</v>
      </c>
      <c r="C9" s="544">
        <v>1200</v>
      </c>
      <c r="D9" s="547">
        <v>100</v>
      </c>
      <c r="E9" s="544">
        <v>0</v>
      </c>
      <c r="F9" s="547">
        <v>0</v>
      </c>
    </row>
    <row r="10" spans="1:6" x14ac:dyDescent="0.35">
      <c r="A10" s="79" t="s">
        <v>80</v>
      </c>
      <c r="B10" s="544">
        <v>5409.99</v>
      </c>
      <c r="C10" s="544">
        <v>3112.99</v>
      </c>
      <c r="D10" s="547">
        <v>57.541511167303447</v>
      </c>
      <c r="E10" s="544">
        <v>2297</v>
      </c>
      <c r="F10" s="547">
        <v>42.458488832696553</v>
      </c>
    </row>
    <row r="11" spans="1:6" x14ac:dyDescent="0.35">
      <c r="A11" s="79" t="s">
        <v>81</v>
      </c>
      <c r="B11" s="544">
        <v>2286</v>
      </c>
      <c r="C11" s="544">
        <v>2286</v>
      </c>
      <c r="D11" s="547">
        <v>100</v>
      </c>
      <c r="E11" s="544">
        <v>0</v>
      </c>
      <c r="F11" s="547">
        <v>0</v>
      </c>
    </row>
    <row r="12" spans="1:6" x14ac:dyDescent="0.35">
      <c r="A12" s="79" t="s">
        <v>82</v>
      </c>
      <c r="B12" s="544">
        <v>38576.4220509554</v>
      </c>
      <c r="C12" s="544">
        <v>22083.61</v>
      </c>
      <c r="D12" s="547">
        <v>57.246392552502336</v>
      </c>
      <c r="E12" s="544">
        <v>16492.812050955399</v>
      </c>
      <c r="F12" s="547">
        <v>42.753607447497664</v>
      </c>
    </row>
    <row r="13" spans="1:6" x14ac:dyDescent="0.35">
      <c r="A13" s="79" t="s">
        <v>83</v>
      </c>
      <c r="B13" s="544">
        <v>4883.3</v>
      </c>
      <c r="C13" s="544">
        <v>2583.3000000000002</v>
      </c>
      <c r="D13" s="547">
        <v>52.900702393872997</v>
      </c>
      <c r="E13" s="544">
        <v>2300</v>
      </c>
      <c r="F13" s="547">
        <v>47.099297606127003</v>
      </c>
    </row>
    <row r="14" spans="1:6" x14ac:dyDescent="0.35">
      <c r="A14" s="79" t="s">
        <v>84</v>
      </c>
      <c r="B14" s="544">
        <v>48461.732500810002</v>
      </c>
      <c r="C14" s="544">
        <v>47681.732500810002</v>
      </c>
      <c r="D14" s="547">
        <v>98.390482634959525</v>
      </c>
      <c r="E14" s="544">
        <v>780</v>
      </c>
      <c r="F14" s="547">
        <v>1.6095173650404737</v>
      </c>
    </row>
    <row r="15" spans="1:6" x14ac:dyDescent="0.35">
      <c r="A15" s="79" t="s">
        <v>85</v>
      </c>
      <c r="B15" s="544">
        <v>17560</v>
      </c>
      <c r="C15" s="544">
        <v>10509.97</v>
      </c>
      <c r="D15" s="547">
        <v>59.851765375854214</v>
      </c>
      <c r="E15" s="544">
        <v>7050.03</v>
      </c>
      <c r="F15" s="547">
        <v>40.148234624145786</v>
      </c>
    </row>
    <row r="16" spans="1:6" x14ac:dyDescent="0.35">
      <c r="A16" s="79" t="s">
        <v>86</v>
      </c>
      <c r="B16" s="544">
        <v>12232</v>
      </c>
      <c r="C16" s="544">
        <v>6160</v>
      </c>
      <c r="D16" s="547">
        <v>50.359712230215827</v>
      </c>
      <c r="E16" s="544">
        <v>6072</v>
      </c>
      <c r="F16" s="547">
        <v>49.640287769784173</v>
      </c>
    </row>
    <row r="17" spans="1:6" x14ac:dyDescent="0.35">
      <c r="A17" s="79" t="s">
        <v>87</v>
      </c>
      <c r="B17" s="544">
        <v>7250.1</v>
      </c>
      <c r="C17" s="544">
        <v>2850.1</v>
      </c>
      <c r="D17" s="547">
        <v>39.311181914732209</v>
      </c>
      <c r="E17" s="544">
        <v>4400</v>
      </c>
      <c r="F17" s="547">
        <v>60.688818085267783</v>
      </c>
    </row>
    <row r="18" spans="1:6" x14ac:dyDescent="0.35">
      <c r="A18" s="79" t="s">
        <v>88</v>
      </c>
      <c r="B18" s="544">
        <v>12699.8</v>
      </c>
      <c r="C18" s="544">
        <v>12003.8</v>
      </c>
      <c r="D18" s="547">
        <v>94.519598733838322</v>
      </c>
      <c r="E18" s="544">
        <v>696</v>
      </c>
      <c r="F18" s="547">
        <v>5.4804012661616719</v>
      </c>
    </row>
    <row r="19" spans="1:6" x14ac:dyDescent="0.35">
      <c r="A19" s="79" t="s">
        <v>89</v>
      </c>
      <c r="B19" s="544">
        <v>1695</v>
      </c>
      <c r="C19" s="544">
        <v>625</v>
      </c>
      <c r="D19" s="547">
        <v>36.873156342182888</v>
      </c>
      <c r="E19" s="544">
        <v>1070</v>
      </c>
      <c r="F19" s="547">
        <v>63.126843657817112</v>
      </c>
    </row>
    <row r="20" spans="1:6" x14ac:dyDescent="0.35">
      <c r="A20" s="79" t="s">
        <v>90</v>
      </c>
      <c r="B20" s="544">
        <v>16078.401329509999</v>
      </c>
      <c r="C20" s="544">
        <v>11405.889325579999</v>
      </c>
      <c r="D20" s="547">
        <v>70.939200308713794</v>
      </c>
      <c r="E20" s="544">
        <v>4672.51200393</v>
      </c>
      <c r="F20" s="547">
        <v>29.06079969128621</v>
      </c>
    </row>
    <row r="21" spans="1:6" x14ac:dyDescent="0.35">
      <c r="A21" s="79" t="s">
        <v>91</v>
      </c>
      <c r="B21" s="544">
        <v>340</v>
      </c>
      <c r="C21" s="544">
        <v>0</v>
      </c>
      <c r="D21" s="547">
        <v>0</v>
      </c>
      <c r="E21" s="544">
        <v>340</v>
      </c>
      <c r="F21" s="547">
        <v>100</v>
      </c>
    </row>
    <row r="22" spans="1:6" x14ac:dyDescent="0.35">
      <c r="A22" s="79" t="s">
        <v>92</v>
      </c>
      <c r="B22" s="544">
        <v>135</v>
      </c>
      <c r="C22" s="544">
        <v>0</v>
      </c>
      <c r="D22" s="547">
        <v>0</v>
      </c>
      <c r="E22" s="544">
        <v>135</v>
      </c>
      <c r="F22" s="547">
        <v>100</v>
      </c>
    </row>
    <row r="23" spans="1:6" x14ac:dyDescent="0.35">
      <c r="A23" s="79" t="s">
        <v>93</v>
      </c>
      <c r="B23" s="544">
        <v>1200</v>
      </c>
      <c r="C23" s="544">
        <v>400</v>
      </c>
      <c r="D23" s="547">
        <v>33.333333333333329</v>
      </c>
      <c r="E23" s="544">
        <v>800</v>
      </c>
      <c r="F23" s="547">
        <v>66.666666666666657</v>
      </c>
    </row>
    <row r="24" spans="1:6" x14ac:dyDescent="0.35">
      <c r="A24" s="79" t="s">
        <v>94</v>
      </c>
      <c r="B24" s="544">
        <v>650</v>
      </c>
      <c r="C24" s="544">
        <v>217</v>
      </c>
      <c r="D24" s="547">
        <v>33.384615384615387</v>
      </c>
      <c r="E24" s="544">
        <v>433</v>
      </c>
      <c r="F24" s="547">
        <v>66.615384615384627</v>
      </c>
    </row>
    <row r="25" spans="1:6" x14ac:dyDescent="0.35">
      <c r="A25" s="79" t="s">
        <v>95</v>
      </c>
      <c r="B25" s="544">
        <v>0</v>
      </c>
      <c r="C25" s="544">
        <v>0</v>
      </c>
      <c r="D25" s="547">
        <v>0</v>
      </c>
      <c r="E25" s="544">
        <v>0</v>
      </c>
      <c r="F25" s="547">
        <v>0</v>
      </c>
    </row>
    <row r="26" spans="1:6" x14ac:dyDescent="0.35">
      <c r="A26" s="79" t="s">
        <v>96</v>
      </c>
      <c r="B26" s="544">
        <v>700</v>
      </c>
      <c r="C26" s="544">
        <v>0</v>
      </c>
      <c r="D26" s="547">
        <v>0</v>
      </c>
      <c r="E26" s="544">
        <v>700</v>
      </c>
      <c r="F26" s="547">
        <v>100</v>
      </c>
    </row>
    <row r="27" spans="1:6" x14ac:dyDescent="0.35">
      <c r="A27" s="79" t="s">
        <v>97</v>
      </c>
      <c r="B27" s="544">
        <v>1780</v>
      </c>
      <c r="C27" s="544">
        <v>1780</v>
      </c>
      <c r="D27" s="547">
        <v>100</v>
      </c>
      <c r="E27" s="544">
        <v>0</v>
      </c>
      <c r="F27" s="547">
        <v>0</v>
      </c>
    </row>
    <row r="28" spans="1:6" x14ac:dyDescent="0.35">
      <c r="A28" s="406" t="s">
        <v>5</v>
      </c>
      <c r="B28" s="8">
        <v>211129.00495649042</v>
      </c>
      <c r="C28" s="8">
        <v>152665.61830535292</v>
      </c>
      <c r="D28" s="548">
        <v>72.309163933593268</v>
      </c>
      <c r="E28" s="8">
        <v>58463.386651137502</v>
      </c>
      <c r="F28" s="548">
        <v>27.690836066406732</v>
      </c>
    </row>
    <row r="29" spans="1:6" ht="34.25" customHeight="1" x14ac:dyDescent="0.25">
      <c r="A29" s="775" t="s">
        <v>380</v>
      </c>
      <c r="B29" s="775"/>
      <c r="C29" s="775"/>
      <c r="D29" s="775"/>
      <c r="E29" s="775"/>
      <c r="F29" s="775"/>
    </row>
    <row r="30" spans="1:6" ht="15" customHeight="1" x14ac:dyDescent="0.3">
      <c r="A30" s="774" t="s">
        <v>288</v>
      </c>
      <c r="B30" s="774"/>
      <c r="C30" s="774"/>
      <c r="D30" s="774"/>
      <c r="E30" s="276"/>
      <c r="F30" s="276"/>
    </row>
    <row r="31" spans="1:6" x14ac:dyDescent="0.35">
      <c r="A31" s="773"/>
      <c r="B31" s="773"/>
      <c r="C31" s="773"/>
      <c r="D31" s="773"/>
    </row>
  </sheetData>
  <mergeCells count="4">
    <mergeCell ref="A1:F1"/>
    <mergeCell ref="A31:D31"/>
    <mergeCell ref="A30:D30"/>
    <mergeCell ref="A29:F29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72" firstPageNumber="0" fitToHeight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DA91-3164-4155-8FE0-A4E52A14EAC4}">
  <sheetPr codeName="Sheet7">
    <tabColor rgb="FF5983B0"/>
  </sheetPr>
  <dimension ref="A1:R30"/>
  <sheetViews>
    <sheetView zoomScale="80" zoomScaleNormal="80" workbookViewId="0">
      <selection activeCell="A29" sqref="A29:F29"/>
    </sheetView>
  </sheetViews>
  <sheetFormatPr defaultColWidth="11.6328125" defaultRowHeight="12.5" x14ac:dyDescent="0.25"/>
  <cols>
    <col min="1" max="1" width="31.54296875" style="67" customWidth="1"/>
    <col min="2" max="5" width="17.1796875" style="67" customWidth="1"/>
    <col min="6" max="10" width="18.08984375" style="67" customWidth="1"/>
    <col min="11" max="16384" width="11.6328125" style="67"/>
  </cols>
  <sheetData>
    <row r="1" spans="1:18" ht="28.75" customHeight="1" x14ac:dyDescent="0.35">
      <c r="A1" s="776" t="s">
        <v>131</v>
      </c>
      <c r="B1" s="776"/>
      <c r="C1" s="776"/>
      <c r="D1" s="776"/>
      <c r="E1" s="776"/>
      <c r="F1" s="776"/>
    </row>
    <row r="2" spans="1:18" ht="14.5" x14ac:dyDescent="0.35">
      <c r="A2" s="82"/>
      <c r="B2" s="80"/>
      <c r="C2" s="80"/>
      <c r="D2" s="80"/>
      <c r="E2" s="80"/>
      <c r="F2" s="80"/>
    </row>
    <row r="3" spans="1:18" ht="41.4" customHeight="1" x14ac:dyDescent="0.25">
      <c r="A3" s="403" t="s">
        <v>71</v>
      </c>
      <c r="B3" s="404" t="s">
        <v>120</v>
      </c>
      <c r="C3" s="404" t="s">
        <v>115</v>
      </c>
      <c r="D3" s="404" t="s">
        <v>116</v>
      </c>
      <c r="E3" s="404" t="s">
        <v>117</v>
      </c>
      <c r="F3" s="404" t="s">
        <v>118</v>
      </c>
    </row>
    <row r="4" spans="1:18" ht="14.5" x14ac:dyDescent="0.35">
      <c r="A4" s="78"/>
      <c r="B4" s="78" t="s">
        <v>72</v>
      </c>
      <c r="C4" s="78" t="s">
        <v>20</v>
      </c>
      <c r="D4" s="78" t="s">
        <v>21</v>
      </c>
      <c r="E4" s="78" t="s">
        <v>74</v>
      </c>
      <c r="F4" s="78" t="s">
        <v>119</v>
      </c>
    </row>
    <row r="5" spans="1:18" ht="14.5" x14ac:dyDescent="0.35">
      <c r="A5" s="79" t="s">
        <v>75</v>
      </c>
      <c r="B5" s="544">
        <v>275.03999999999996</v>
      </c>
      <c r="C5" s="544">
        <v>128.12</v>
      </c>
      <c r="D5" s="547">
        <v>46.5823152995928</v>
      </c>
      <c r="E5" s="544">
        <v>146.91999999999999</v>
      </c>
      <c r="F5" s="547">
        <v>53.417684700407221</v>
      </c>
      <c r="I5" s="68"/>
      <c r="K5" s="69"/>
      <c r="L5" s="69"/>
      <c r="M5" s="69"/>
      <c r="N5" s="69"/>
      <c r="R5" s="73"/>
    </row>
    <row r="6" spans="1:18" ht="14.5" x14ac:dyDescent="0.35">
      <c r="A6" s="79" t="s">
        <v>76</v>
      </c>
      <c r="B6" s="544">
        <v>1136.9658635536189</v>
      </c>
      <c r="C6" s="544">
        <v>468.08949259841398</v>
      </c>
      <c r="D6" s="547">
        <v>41.170056868320309</v>
      </c>
      <c r="E6" s="544">
        <v>668.87637095520495</v>
      </c>
      <c r="F6" s="547">
        <v>58.829943131679698</v>
      </c>
      <c r="K6" s="69"/>
      <c r="L6" s="69"/>
      <c r="M6" s="69"/>
      <c r="N6" s="69"/>
      <c r="R6" s="73"/>
    </row>
    <row r="7" spans="1:18" ht="14.5" x14ac:dyDescent="0.35">
      <c r="A7" s="79" t="s">
        <v>77</v>
      </c>
      <c r="B7" s="544">
        <v>4685.3999999999996</v>
      </c>
      <c r="C7" s="544">
        <v>3389.9733333333302</v>
      </c>
      <c r="D7" s="547">
        <v>72.351844737553478</v>
      </c>
      <c r="E7" s="544">
        <v>1295.4266666666699</v>
      </c>
      <c r="F7" s="547">
        <v>27.64815526244654</v>
      </c>
      <c r="K7" s="69"/>
      <c r="L7" s="69"/>
      <c r="M7" s="69"/>
      <c r="N7" s="69"/>
      <c r="R7" s="73"/>
    </row>
    <row r="8" spans="1:18" ht="14.5" x14ac:dyDescent="0.35">
      <c r="A8" s="79" t="s">
        <v>78</v>
      </c>
      <c r="B8" s="544">
        <v>6003.5308024810693</v>
      </c>
      <c r="C8" s="544">
        <v>4153.1308024810696</v>
      </c>
      <c r="D8" s="547">
        <v>69.17813765134197</v>
      </c>
      <c r="E8" s="544">
        <v>1850.4</v>
      </c>
      <c r="F8" s="547">
        <v>30.82186234865803</v>
      </c>
      <c r="K8" s="69"/>
      <c r="L8" s="69"/>
      <c r="M8" s="69"/>
      <c r="N8" s="69"/>
      <c r="R8" s="73"/>
    </row>
    <row r="9" spans="1:18" ht="14.5" x14ac:dyDescent="0.35">
      <c r="A9" s="79" t="s">
        <v>79</v>
      </c>
      <c r="B9" s="544">
        <v>480</v>
      </c>
      <c r="C9" s="544">
        <v>480</v>
      </c>
      <c r="D9" s="547">
        <v>100</v>
      </c>
      <c r="E9" s="544">
        <v>0</v>
      </c>
      <c r="F9" s="547">
        <v>0</v>
      </c>
      <c r="K9" s="69"/>
      <c r="L9" s="69"/>
      <c r="M9" s="69"/>
      <c r="N9" s="69"/>
      <c r="R9" s="73"/>
    </row>
    <row r="10" spans="1:18" ht="14.5" x14ac:dyDescent="0.35">
      <c r="A10" s="79" t="s">
        <v>80</v>
      </c>
      <c r="B10" s="544">
        <v>2077.8000000000002</v>
      </c>
      <c r="C10" s="544">
        <v>1073</v>
      </c>
      <c r="D10" s="547">
        <v>51.64115891808644</v>
      </c>
      <c r="E10" s="544">
        <v>1004.8</v>
      </c>
      <c r="F10" s="547">
        <v>48.358841081913553</v>
      </c>
      <c r="K10" s="69"/>
      <c r="L10" s="69"/>
      <c r="M10" s="69"/>
      <c r="N10" s="69"/>
      <c r="R10" s="73"/>
    </row>
    <row r="11" spans="1:18" ht="14.5" x14ac:dyDescent="0.35">
      <c r="A11" s="79" t="s">
        <v>81</v>
      </c>
      <c r="B11" s="544">
        <v>654.4</v>
      </c>
      <c r="C11" s="544">
        <v>654.4</v>
      </c>
      <c r="D11" s="547">
        <v>100</v>
      </c>
      <c r="E11" s="544">
        <v>0</v>
      </c>
      <c r="F11" s="547">
        <v>0</v>
      </c>
      <c r="K11" s="69"/>
      <c r="L11" s="69"/>
      <c r="M11" s="69"/>
      <c r="N11" s="69"/>
      <c r="R11" s="73"/>
    </row>
    <row r="12" spans="1:18" ht="14.5" x14ac:dyDescent="0.35">
      <c r="A12" s="79" t="s">
        <v>82</v>
      </c>
      <c r="B12" s="544">
        <v>14288.029999999999</v>
      </c>
      <c r="C12" s="544">
        <v>7424</v>
      </c>
      <c r="D12" s="547">
        <v>51.959577352511168</v>
      </c>
      <c r="E12" s="544">
        <v>6864.03</v>
      </c>
      <c r="F12" s="547">
        <v>48.040422647488846</v>
      </c>
      <c r="K12" s="69"/>
      <c r="L12" s="69"/>
      <c r="M12" s="69"/>
      <c r="N12" s="69"/>
      <c r="R12" s="73"/>
    </row>
    <row r="13" spans="1:18" ht="14.5" x14ac:dyDescent="0.35">
      <c r="A13" s="79" t="s">
        <v>83</v>
      </c>
      <c r="B13" s="544">
        <v>1953</v>
      </c>
      <c r="C13" s="544">
        <v>1033</v>
      </c>
      <c r="D13" s="547">
        <v>52.892985151049665</v>
      </c>
      <c r="E13" s="544">
        <v>920</v>
      </c>
      <c r="F13" s="547">
        <v>47.107014848950335</v>
      </c>
      <c r="K13" s="69"/>
      <c r="L13" s="69"/>
      <c r="M13" s="69"/>
      <c r="N13" s="69"/>
      <c r="R13" s="73"/>
    </row>
    <row r="14" spans="1:18" ht="14.5" x14ac:dyDescent="0.35">
      <c r="A14" s="79" t="s">
        <v>84</v>
      </c>
      <c r="B14" s="544">
        <v>23374.247804539998</v>
      </c>
      <c r="C14" s="544">
        <v>23062.247804539998</v>
      </c>
      <c r="D14" s="547">
        <v>98.665197688460367</v>
      </c>
      <c r="E14" s="544">
        <v>312</v>
      </c>
      <c r="F14" s="547">
        <v>1.3348023115396253</v>
      </c>
      <c r="K14" s="69"/>
      <c r="L14" s="69"/>
      <c r="M14" s="69"/>
      <c r="N14" s="69"/>
      <c r="R14" s="73"/>
    </row>
    <row r="15" spans="1:18" ht="14.5" x14ac:dyDescent="0.35">
      <c r="A15" s="79" t="s">
        <v>85</v>
      </c>
      <c r="B15" s="544">
        <v>7770.93</v>
      </c>
      <c r="C15" s="544">
        <v>4860.9534000000003</v>
      </c>
      <c r="D15" s="547">
        <v>62.55304577444398</v>
      </c>
      <c r="E15" s="544">
        <v>2909.9766</v>
      </c>
      <c r="F15" s="547">
        <v>37.446954225556013</v>
      </c>
      <c r="K15" s="69"/>
      <c r="L15" s="69"/>
      <c r="M15" s="69"/>
      <c r="N15" s="69"/>
      <c r="R15" s="73"/>
    </row>
    <row r="16" spans="1:18" ht="14.5" x14ac:dyDescent="0.35">
      <c r="A16" s="79" t="s">
        <v>86</v>
      </c>
      <c r="B16" s="544">
        <v>4847</v>
      </c>
      <c r="C16" s="544">
        <v>2418.1999999999998</v>
      </c>
      <c r="D16" s="547">
        <v>49.890654012791416</v>
      </c>
      <c r="E16" s="544">
        <v>2428.8000000000002</v>
      </c>
      <c r="F16" s="547">
        <v>50.109345987208584</v>
      </c>
      <c r="K16" s="69"/>
      <c r="L16" s="69"/>
      <c r="M16" s="69"/>
      <c r="N16" s="69"/>
      <c r="R16" s="73"/>
    </row>
    <row r="17" spans="1:18" ht="14.5" x14ac:dyDescent="0.35">
      <c r="A17" s="79" t="s">
        <v>87</v>
      </c>
      <c r="B17" s="544">
        <v>2683.3675000000003</v>
      </c>
      <c r="C17" s="544">
        <v>1052.9675</v>
      </c>
      <c r="D17" s="547">
        <v>39.240525198281631</v>
      </c>
      <c r="E17" s="544">
        <v>1630.4</v>
      </c>
      <c r="F17" s="547">
        <v>60.759474801718362</v>
      </c>
      <c r="K17" s="69"/>
      <c r="L17" s="69"/>
      <c r="M17" s="69"/>
      <c r="N17" s="69"/>
      <c r="R17" s="73"/>
    </row>
    <row r="18" spans="1:18" ht="14.5" x14ac:dyDescent="0.35">
      <c r="A18" s="79" t="s">
        <v>88</v>
      </c>
      <c r="B18" s="544">
        <v>5962.9129450399996</v>
      </c>
      <c r="C18" s="544">
        <v>5684.51294504</v>
      </c>
      <c r="D18" s="547">
        <v>95.331140961372327</v>
      </c>
      <c r="E18" s="544">
        <v>278.39999999999998</v>
      </c>
      <c r="F18" s="547">
        <v>4.66885903862768</v>
      </c>
      <c r="K18" s="69"/>
      <c r="L18" s="69"/>
      <c r="M18" s="69"/>
      <c r="N18" s="69"/>
      <c r="R18" s="73"/>
    </row>
    <row r="19" spans="1:18" ht="14.5" x14ac:dyDescent="0.35">
      <c r="A19" s="79" t="s">
        <v>89</v>
      </c>
      <c r="B19" s="544">
        <v>1345</v>
      </c>
      <c r="C19" s="544">
        <v>575</v>
      </c>
      <c r="D19" s="547">
        <v>42.750929368029738</v>
      </c>
      <c r="E19" s="544">
        <v>770</v>
      </c>
      <c r="F19" s="547">
        <v>57.249070631970255</v>
      </c>
      <c r="I19" s="68"/>
      <c r="K19" s="69"/>
      <c r="L19" s="69"/>
      <c r="M19" s="69"/>
      <c r="N19" s="69"/>
      <c r="R19" s="73"/>
    </row>
    <row r="20" spans="1:18" ht="14.5" x14ac:dyDescent="0.35">
      <c r="A20" s="79" t="s">
        <v>90</v>
      </c>
      <c r="B20" s="544">
        <v>6430.2324773119999</v>
      </c>
      <c r="C20" s="544">
        <v>4534.0276757399997</v>
      </c>
      <c r="D20" s="547">
        <v>70.511100364373419</v>
      </c>
      <c r="E20" s="544">
        <v>1896.204801572</v>
      </c>
      <c r="F20" s="547">
        <v>29.488899635626574</v>
      </c>
      <c r="K20" s="69"/>
      <c r="L20" s="69"/>
      <c r="M20" s="69"/>
      <c r="N20" s="69"/>
      <c r="R20" s="73"/>
    </row>
    <row r="21" spans="1:18" ht="14.5" x14ac:dyDescent="0.35">
      <c r="A21" s="79" t="s">
        <v>91</v>
      </c>
      <c r="B21" s="544">
        <v>340</v>
      </c>
      <c r="C21" s="544">
        <v>0</v>
      </c>
      <c r="D21" s="547">
        <v>0</v>
      </c>
      <c r="E21" s="544">
        <v>340</v>
      </c>
      <c r="F21" s="547">
        <v>100</v>
      </c>
      <c r="K21" s="69"/>
      <c r="L21" s="69"/>
      <c r="M21" s="69"/>
      <c r="N21" s="69"/>
      <c r="R21" s="73"/>
    </row>
    <row r="22" spans="1:18" ht="14.5" x14ac:dyDescent="0.35">
      <c r="A22" s="79" t="s">
        <v>92</v>
      </c>
      <c r="B22" s="544">
        <v>54</v>
      </c>
      <c r="C22" s="544">
        <v>0</v>
      </c>
      <c r="D22" s="547">
        <v>0</v>
      </c>
      <c r="E22" s="544">
        <v>54</v>
      </c>
      <c r="F22" s="547">
        <v>100</v>
      </c>
      <c r="K22" s="69"/>
      <c r="L22" s="69"/>
      <c r="M22" s="69"/>
      <c r="N22" s="69"/>
      <c r="R22" s="73"/>
    </row>
    <row r="23" spans="1:18" ht="14.5" x14ac:dyDescent="0.35">
      <c r="A23" s="79" t="s">
        <v>93</v>
      </c>
      <c r="B23" s="544">
        <v>446.27199999999999</v>
      </c>
      <c r="C23" s="544">
        <v>126.27200000000001</v>
      </c>
      <c r="D23" s="547">
        <v>28.294851570342754</v>
      </c>
      <c r="E23" s="544">
        <v>320</v>
      </c>
      <c r="F23" s="547">
        <v>71.705148429657257</v>
      </c>
      <c r="K23" s="69"/>
      <c r="L23" s="69"/>
      <c r="M23" s="69"/>
      <c r="N23" s="69"/>
      <c r="R23" s="73"/>
    </row>
    <row r="24" spans="1:18" ht="14.5" x14ac:dyDescent="0.35">
      <c r="A24" s="79" t="s">
        <v>94</v>
      </c>
      <c r="B24" s="544">
        <v>260</v>
      </c>
      <c r="C24" s="544">
        <v>86.8</v>
      </c>
      <c r="D24" s="547">
        <v>33.384615384615387</v>
      </c>
      <c r="E24" s="544">
        <v>173.2</v>
      </c>
      <c r="F24" s="547">
        <v>66.615384615384613</v>
      </c>
      <c r="K24" s="69"/>
      <c r="L24" s="69"/>
      <c r="M24" s="69"/>
      <c r="N24" s="69"/>
      <c r="R24" s="73"/>
    </row>
    <row r="25" spans="1:18" ht="14.5" x14ac:dyDescent="0.35">
      <c r="A25" s="79" t="s">
        <v>95</v>
      </c>
      <c r="B25" s="544">
        <v>0</v>
      </c>
      <c r="C25" s="544">
        <v>0</v>
      </c>
      <c r="D25" s="547">
        <v>0</v>
      </c>
      <c r="E25" s="544">
        <v>0</v>
      </c>
      <c r="F25" s="547">
        <v>0</v>
      </c>
      <c r="K25" s="69"/>
      <c r="L25" s="69"/>
      <c r="M25" s="69"/>
      <c r="N25" s="69"/>
      <c r="R25" s="73"/>
    </row>
    <row r="26" spans="1:18" ht="14.5" x14ac:dyDescent="0.35">
      <c r="A26" s="79" t="s">
        <v>96</v>
      </c>
      <c r="B26" s="544">
        <v>280</v>
      </c>
      <c r="C26" s="544">
        <v>0</v>
      </c>
      <c r="D26" s="547">
        <v>0</v>
      </c>
      <c r="E26" s="544">
        <v>280</v>
      </c>
      <c r="F26" s="547">
        <v>100</v>
      </c>
      <c r="K26" s="69"/>
      <c r="L26" s="69"/>
      <c r="M26" s="69"/>
      <c r="N26" s="69"/>
      <c r="R26" s="73"/>
    </row>
    <row r="27" spans="1:18" ht="14.5" x14ac:dyDescent="0.35">
      <c r="A27" s="79" t="s">
        <v>97</v>
      </c>
      <c r="B27" s="544">
        <v>690.64</v>
      </c>
      <c r="C27" s="544">
        <v>690.64</v>
      </c>
      <c r="D27" s="547">
        <v>100</v>
      </c>
      <c r="E27" s="544">
        <v>0</v>
      </c>
      <c r="F27" s="547">
        <v>0</v>
      </c>
      <c r="K27" s="69"/>
      <c r="L27" s="69"/>
      <c r="M27" s="69"/>
      <c r="N27" s="69"/>
      <c r="R27" s="73"/>
    </row>
    <row r="28" spans="1:18" ht="14.5" x14ac:dyDescent="0.35">
      <c r="A28" s="406" t="s">
        <v>5</v>
      </c>
      <c r="B28" s="8">
        <v>86038.769392926697</v>
      </c>
      <c r="C28" s="8">
        <v>61895.334953732803</v>
      </c>
      <c r="D28" s="548">
        <v>71.938889166424147</v>
      </c>
      <c r="E28" s="8">
        <v>24143.434439193879</v>
      </c>
      <c r="F28" s="548">
        <v>28.061110833575832</v>
      </c>
      <c r="K28" s="69"/>
      <c r="L28" s="69"/>
      <c r="M28" s="69"/>
      <c r="N28" s="69"/>
      <c r="R28" s="73"/>
    </row>
    <row r="29" spans="1:18" ht="38.4" customHeight="1" x14ac:dyDescent="0.25">
      <c r="A29" s="770" t="s">
        <v>369</v>
      </c>
      <c r="B29" s="770"/>
      <c r="C29" s="770"/>
      <c r="D29" s="770"/>
      <c r="E29" s="770"/>
      <c r="F29" s="770"/>
    </row>
    <row r="30" spans="1:18" x14ac:dyDescent="0.25">
      <c r="A30" s="767" t="s">
        <v>133</v>
      </c>
      <c r="B30" s="767"/>
      <c r="C30" s="767"/>
      <c r="D30" s="767"/>
    </row>
  </sheetData>
  <mergeCells count="3">
    <mergeCell ref="A1:F1"/>
    <mergeCell ref="A30:D30"/>
    <mergeCell ref="A29:F29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70" firstPageNumber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2504-6715-4675-82B8-1DB8AB7B6F13}">
  <sheetPr codeName="Sheet8">
    <tabColor rgb="FF5983B0"/>
  </sheetPr>
  <dimension ref="A1:N30"/>
  <sheetViews>
    <sheetView tabSelected="1" zoomScale="86" zoomScaleNormal="86" zoomScaleSheetLayoutView="100" workbookViewId="0">
      <selection activeCell="F19" sqref="F19"/>
    </sheetView>
  </sheetViews>
  <sheetFormatPr defaultColWidth="11.6328125" defaultRowHeight="13" x14ac:dyDescent="0.3"/>
  <cols>
    <col min="1" max="1" width="31.54296875" style="275" customWidth="1"/>
    <col min="2" max="5" width="17.1796875" style="275" customWidth="1"/>
    <col min="6" max="6" width="18.08984375" style="275" customWidth="1"/>
    <col min="7" max="16384" width="11.6328125" style="67"/>
  </cols>
  <sheetData>
    <row r="1" spans="1:14" ht="31.75" customHeight="1" x14ac:dyDescent="0.35">
      <c r="A1" s="777" t="s">
        <v>132</v>
      </c>
      <c r="B1" s="777"/>
      <c r="C1" s="777"/>
      <c r="D1" s="777"/>
      <c r="E1" s="777"/>
      <c r="F1" s="777"/>
    </row>
    <row r="2" spans="1:14" ht="14.5" x14ac:dyDescent="0.35">
      <c r="A2" s="82"/>
      <c r="B2" s="80"/>
      <c r="C2" s="80"/>
      <c r="D2" s="80"/>
      <c r="E2" s="80"/>
      <c r="F2" s="80"/>
    </row>
    <row r="3" spans="1:14" ht="29" x14ac:dyDescent="0.25">
      <c r="A3" s="403" t="s">
        <v>71</v>
      </c>
      <c r="B3" s="404" t="s">
        <v>120</v>
      </c>
      <c r="C3" s="404" t="s">
        <v>121</v>
      </c>
      <c r="D3" s="277" t="s">
        <v>122</v>
      </c>
      <c r="E3" s="277" t="s">
        <v>123</v>
      </c>
      <c r="F3" s="404" t="s">
        <v>124</v>
      </c>
    </row>
    <row r="4" spans="1:14" ht="14.5" x14ac:dyDescent="0.35">
      <c r="A4" s="78"/>
      <c r="B4" s="78" t="s">
        <v>125</v>
      </c>
      <c r="C4" s="78" t="s">
        <v>20</v>
      </c>
      <c r="D4" s="78" t="s">
        <v>73</v>
      </c>
      <c r="E4" s="78" t="s">
        <v>74</v>
      </c>
      <c r="F4" s="78" t="s">
        <v>104</v>
      </c>
    </row>
    <row r="5" spans="1:14" ht="14.5" x14ac:dyDescent="0.35">
      <c r="A5" s="79" t="s">
        <v>75</v>
      </c>
      <c r="B5" s="544">
        <v>275.03999999999996</v>
      </c>
      <c r="C5" s="544">
        <v>146.91999999999999</v>
      </c>
      <c r="D5" s="544">
        <v>0</v>
      </c>
      <c r="E5" s="544">
        <v>0</v>
      </c>
      <c r="F5" s="544">
        <v>128.12</v>
      </c>
      <c r="G5" s="69"/>
      <c r="H5" s="69"/>
      <c r="I5" s="69"/>
      <c r="J5" s="69"/>
      <c r="N5" s="73"/>
    </row>
    <row r="6" spans="1:14" ht="14.5" x14ac:dyDescent="0.35">
      <c r="A6" s="79" t="s">
        <v>76</v>
      </c>
      <c r="B6" s="544">
        <v>1136.9658635536189</v>
      </c>
      <c r="C6" s="544">
        <v>611.57637095520499</v>
      </c>
      <c r="D6" s="544">
        <v>0</v>
      </c>
      <c r="E6" s="544">
        <v>0</v>
      </c>
      <c r="F6" s="544">
        <v>525.38949259841399</v>
      </c>
      <c r="G6" s="69"/>
      <c r="H6" s="69"/>
      <c r="I6" s="69"/>
      <c r="J6" s="69"/>
      <c r="N6" s="73"/>
    </row>
    <row r="7" spans="1:14" ht="14.5" x14ac:dyDescent="0.35">
      <c r="A7" s="79" t="s">
        <v>77</v>
      </c>
      <c r="B7" s="544">
        <v>4685.3999999999996</v>
      </c>
      <c r="C7" s="544">
        <v>1366.02</v>
      </c>
      <c r="D7" s="544">
        <v>0</v>
      </c>
      <c r="E7" s="544">
        <v>0</v>
      </c>
      <c r="F7" s="544">
        <v>3319.38</v>
      </c>
      <c r="G7" s="69"/>
      <c r="H7" s="69"/>
      <c r="I7" s="69"/>
      <c r="J7" s="69"/>
      <c r="N7" s="73"/>
    </row>
    <row r="8" spans="1:14" ht="14.5" x14ac:dyDescent="0.35">
      <c r="A8" s="79" t="s">
        <v>78</v>
      </c>
      <c r="B8" s="544">
        <v>6003.5308024810702</v>
      </c>
      <c r="C8" s="544">
        <v>1850.4</v>
      </c>
      <c r="D8" s="544">
        <v>460</v>
      </c>
      <c r="E8" s="544">
        <v>3693.1308024810701</v>
      </c>
      <c r="F8" s="544">
        <v>0</v>
      </c>
      <c r="G8" s="69"/>
      <c r="H8" s="69"/>
      <c r="I8" s="69"/>
      <c r="J8" s="69"/>
      <c r="N8" s="73"/>
    </row>
    <row r="9" spans="1:14" ht="14.5" x14ac:dyDescent="0.35">
      <c r="A9" s="79" t="s">
        <v>79</v>
      </c>
      <c r="B9" s="544">
        <v>480</v>
      </c>
      <c r="C9" s="544">
        <v>0</v>
      </c>
      <c r="D9" s="544">
        <v>480</v>
      </c>
      <c r="E9" s="544">
        <v>0</v>
      </c>
      <c r="F9" s="544">
        <v>0</v>
      </c>
      <c r="G9" s="69"/>
      <c r="H9" s="69"/>
      <c r="I9" s="69"/>
      <c r="J9" s="69"/>
      <c r="N9" s="73"/>
    </row>
    <row r="10" spans="1:14" ht="14.5" x14ac:dyDescent="0.35">
      <c r="A10" s="79" t="s">
        <v>80</v>
      </c>
      <c r="B10" s="544">
        <v>2077.8000000000002</v>
      </c>
      <c r="C10" s="544">
        <v>1004.8</v>
      </c>
      <c r="D10" s="544">
        <v>518</v>
      </c>
      <c r="E10" s="544">
        <v>0</v>
      </c>
      <c r="F10" s="544">
        <v>555</v>
      </c>
      <c r="G10" s="69"/>
      <c r="H10" s="69"/>
      <c r="I10" s="69"/>
      <c r="J10" s="69"/>
      <c r="N10" s="73"/>
    </row>
    <row r="11" spans="1:14" ht="14.5" x14ac:dyDescent="0.35">
      <c r="A11" s="79" t="s">
        <v>81</v>
      </c>
      <c r="B11" s="544">
        <v>654.4</v>
      </c>
      <c r="C11" s="544">
        <v>0</v>
      </c>
      <c r="D11" s="544">
        <v>654.4</v>
      </c>
      <c r="E11" s="544">
        <v>0</v>
      </c>
      <c r="F11" s="544">
        <v>0</v>
      </c>
      <c r="G11" s="69"/>
      <c r="H11" s="69"/>
      <c r="I11" s="69"/>
      <c r="J11" s="69"/>
      <c r="N11" s="73"/>
    </row>
    <row r="12" spans="1:14" ht="14.5" x14ac:dyDescent="0.35">
      <c r="A12" s="79" t="s">
        <v>82</v>
      </c>
      <c r="B12" s="544">
        <v>14288.029999999999</v>
      </c>
      <c r="C12" s="544">
        <v>7954.03</v>
      </c>
      <c r="D12" s="544">
        <v>410</v>
      </c>
      <c r="E12" s="544">
        <v>5924</v>
      </c>
      <c r="F12" s="544">
        <v>0</v>
      </c>
      <c r="G12" s="69"/>
      <c r="H12" s="69"/>
      <c r="I12" s="69"/>
      <c r="J12" s="69"/>
      <c r="N12" s="73"/>
    </row>
    <row r="13" spans="1:14" ht="14.5" x14ac:dyDescent="0.35">
      <c r="A13" s="79" t="s">
        <v>83</v>
      </c>
      <c r="B13" s="544">
        <v>1953</v>
      </c>
      <c r="C13" s="544">
        <v>1601</v>
      </c>
      <c r="D13" s="544">
        <v>0</v>
      </c>
      <c r="E13" s="544">
        <v>0</v>
      </c>
      <c r="F13" s="544">
        <v>352</v>
      </c>
      <c r="G13" s="69"/>
      <c r="H13" s="69"/>
      <c r="I13" s="69"/>
      <c r="J13" s="69"/>
      <c r="N13" s="73"/>
    </row>
    <row r="14" spans="1:14" ht="14.5" x14ac:dyDescent="0.35">
      <c r="A14" s="79" t="s">
        <v>84</v>
      </c>
      <c r="B14" s="544">
        <v>23374.247804539998</v>
      </c>
      <c r="C14" s="544">
        <v>804</v>
      </c>
      <c r="D14" s="544">
        <v>7963.0778045400002</v>
      </c>
      <c r="E14" s="544">
        <v>0</v>
      </c>
      <c r="F14" s="544">
        <v>14607.17</v>
      </c>
      <c r="G14" s="69"/>
      <c r="H14" s="69"/>
      <c r="I14" s="69"/>
      <c r="J14" s="69"/>
      <c r="N14" s="73"/>
    </row>
    <row r="15" spans="1:14" ht="14.5" x14ac:dyDescent="0.35">
      <c r="A15" s="79" t="s">
        <v>85</v>
      </c>
      <c r="B15" s="544">
        <v>7770.9299999999994</v>
      </c>
      <c r="C15" s="544">
        <v>4757.7299999999996</v>
      </c>
      <c r="D15" s="544">
        <v>2588.3200000000002</v>
      </c>
      <c r="E15" s="544">
        <v>0</v>
      </c>
      <c r="F15" s="544">
        <v>424.88</v>
      </c>
      <c r="G15" s="69"/>
      <c r="H15" s="69"/>
      <c r="I15" s="69"/>
      <c r="J15" s="69"/>
      <c r="N15" s="73"/>
    </row>
    <row r="16" spans="1:14" ht="14.5" x14ac:dyDescent="0.35">
      <c r="A16" s="79" t="s">
        <v>86</v>
      </c>
      <c r="B16" s="544">
        <v>4847</v>
      </c>
      <c r="C16" s="544">
        <v>2428.8000000000002</v>
      </c>
      <c r="D16" s="544">
        <v>2418.1999999999998</v>
      </c>
      <c r="E16" s="544">
        <v>0</v>
      </c>
      <c r="F16" s="544">
        <v>0</v>
      </c>
      <c r="G16" s="69"/>
      <c r="H16" s="69"/>
      <c r="I16" s="69"/>
      <c r="J16" s="69"/>
      <c r="N16" s="73"/>
    </row>
    <row r="17" spans="1:14" ht="14.5" x14ac:dyDescent="0.35">
      <c r="A17" s="79" t="s">
        <v>87</v>
      </c>
      <c r="B17" s="544">
        <v>2683.3675000000003</v>
      </c>
      <c r="C17" s="544">
        <v>1646</v>
      </c>
      <c r="D17" s="544">
        <v>1037.3675000000001</v>
      </c>
      <c r="E17" s="544">
        <v>0</v>
      </c>
      <c r="F17" s="544">
        <v>0</v>
      </c>
      <c r="G17" s="69"/>
      <c r="H17" s="69"/>
      <c r="I17" s="69"/>
      <c r="J17" s="69"/>
      <c r="N17" s="73"/>
    </row>
    <row r="18" spans="1:14" ht="14.5" x14ac:dyDescent="0.35">
      <c r="A18" s="79" t="s">
        <v>88</v>
      </c>
      <c r="B18" s="544">
        <v>5962.9129450399996</v>
      </c>
      <c r="C18" s="544">
        <v>278.39999999999998</v>
      </c>
      <c r="D18" s="544">
        <v>1266.8164059999999</v>
      </c>
      <c r="E18" s="544">
        <v>0</v>
      </c>
      <c r="F18" s="544">
        <v>4417.6965390400001</v>
      </c>
      <c r="G18" s="69"/>
      <c r="H18" s="69"/>
      <c r="I18" s="69"/>
      <c r="J18" s="69"/>
      <c r="N18" s="73"/>
    </row>
    <row r="19" spans="1:14" ht="14.5" x14ac:dyDescent="0.35">
      <c r="A19" s="79" t="s">
        <v>89</v>
      </c>
      <c r="B19" s="544">
        <v>1345</v>
      </c>
      <c r="C19" s="544">
        <v>200</v>
      </c>
      <c r="D19" s="544">
        <v>1145</v>
      </c>
      <c r="E19" s="544">
        <v>0</v>
      </c>
      <c r="F19" s="544">
        <v>0</v>
      </c>
      <c r="G19" s="69"/>
      <c r="H19" s="69"/>
      <c r="I19" s="69"/>
      <c r="J19" s="69"/>
      <c r="N19" s="73"/>
    </row>
    <row r="20" spans="1:14" ht="14.5" x14ac:dyDescent="0.35">
      <c r="A20" s="79" t="s">
        <v>90</v>
      </c>
      <c r="B20" s="544">
        <v>6430.2324773119999</v>
      </c>
      <c r="C20" s="544">
        <v>2269.011999972</v>
      </c>
      <c r="D20" s="544">
        <v>4161.2204773399999</v>
      </c>
      <c r="E20" s="544">
        <v>0</v>
      </c>
      <c r="F20" s="544">
        <v>0</v>
      </c>
      <c r="G20" s="69"/>
      <c r="H20" s="69"/>
      <c r="I20" s="69"/>
      <c r="J20" s="69"/>
      <c r="N20" s="73"/>
    </row>
    <row r="21" spans="1:14" ht="14.5" x14ac:dyDescent="0.35">
      <c r="A21" s="79" t="s">
        <v>91</v>
      </c>
      <c r="B21" s="544">
        <v>340</v>
      </c>
      <c r="C21" s="544">
        <v>0</v>
      </c>
      <c r="D21" s="544">
        <v>0</v>
      </c>
      <c r="E21" s="544">
        <v>0</v>
      </c>
      <c r="F21" s="544">
        <v>340</v>
      </c>
      <c r="G21" s="69"/>
      <c r="H21" s="69"/>
      <c r="I21" s="69"/>
      <c r="J21" s="69"/>
      <c r="N21" s="73"/>
    </row>
    <row r="22" spans="1:14" ht="14.5" x14ac:dyDescent="0.35">
      <c r="A22" s="79" t="s">
        <v>92</v>
      </c>
      <c r="B22" s="544">
        <v>54</v>
      </c>
      <c r="C22" s="544">
        <v>54</v>
      </c>
      <c r="D22" s="544">
        <v>0</v>
      </c>
      <c r="E22" s="544">
        <v>0</v>
      </c>
      <c r="F22" s="544">
        <v>0</v>
      </c>
      <c r="G22" s="69"/>
      <c r="H22" s="69"/>
      <c r="I22" s="69"/>
      <c r="J22" s="69"/>
      <c r="N22" s="73"/>
    </row>
    <row r="23" spans="1:14" ht="14.5" x14ac:dyDescent="0.35">
      <c r="A23" s="79" t="s">
        <v>93</v>
      </c>
      <c r="B23" s="544">
        <v>446.27199999999999</v>
      </c>
      <c r="C23" s="544">
        <v>0</v>
      </c>
      <c r="D23" s="544">
        <v>320</v>
      </c>
      <c r="E23" s="544">
        <v>0</v>
      </c>
      <c r="F23" s="544">
        <v>126.27200000000001</v>
      </c>
      <c r="G23" s="69"/>
      <c r="H23" s="69"/>
      <c r="I23" s="69"/>
      <c r="J23" s="69"/>
      <c r="N23" s="73"/>
    </row>
    <row r="24" spans="1:14" ht="14.5" x14ac:dyDescent="0.35">
      <c r="A24" s="79" t="s">
        <v>94</v>
      </c>
      <c r="B24" s="544">
        <v>260</v>
      </c>
      <c r="C24" s="544">
        <v>260</v>
      </c>
      <c r="D24" s="544">
        <v>0</v>
      </c>
      <c r="E24" s="544">
        <v>0</v>
      </c>
      <c r="F24" s="544">
        <v>0</v>
      </c>
      <c r="G24" s="69"/>
      <c r="H24" s="69"/>
      <c r="I24" s="69"/>
      <c r="J24" s="69"/>
      <c r="N24" s="73"/>
    </row>
    <row r="25" spans="1:14" ht="14.5" x14ac:dyDescent="0.35">
      <c r="A25" s="79" t="s">
        <v>95</v>
      </c>
      <c r="B25" s="544">
        <v>0</v>
      </c>
      <c r="C25" s="544">
        <v>0</v>
      </c>
      <c r="D25" s="544">
        <v>0</v>
      </c>
      <c r="E25" s="544">
        <v>0</v>
      </c>
      <c r="F25" s="544">
        <v>0</v>
      </c>
      <c r="G25" s="69"/>
      <c r="H25" s="69"/>
      <c r="I25" s="69"/>
      <c r="J25" s="69"/>
      <c r="N25" s="73"/>
    </row>
    <row r="26" spans="1:14" ht="14.5" x14ac:dyDescent="0.35">
      <c r="A26" s="79" t="s">
        <v>96</v>
      </c>
      <c r="B26" s="544">
        <v>280</v>
      </c>
      <c r="C26" s="544">
        <v>280</v>
      </c>
      <c r="D26" s="544">
        <v>0</v>
      </c>
      <c r="E26" s="544">
        <v>0</v>
      </c>
      <c r="F26" s="544">
        <v>0</v>
      </c>
      <c r="G26" s="69"/>
      <c r="H26" s="69"/>
      <c r="I26" s="69"/>
      <c r="J26" s="69"/>
      <c r="N26" s="73"/>
    </row>
    <row r="27" spans="1:14" ht="14.5" x14ac:dyDescent="0.35">
      <c r="A27" s="79" t="s">
        <v>97</v>
      </c>
      <c r="B27" s="544">
        <v>690.64</v>
      </c>
      <c r="C27" s="544">
        <v>690.64</v>
      </c>
      <c r="D27" s="544">
        <v>0</v>
      </c>
      <c r="E27" s="544">
        <v>0</v>
      </c>
      <c r="F27" s="544">
        <v>0</v>
      </c>
      <c r="G27" s="69"/>
      <c r="H27" s="69"/>
      <c r="I27" s="69"/>
      <c r="J27" s="69"/>
      <c r="N27" s="73"/>
    </row>
    <row r="28" spans="1:14" ht="14.5" x14ac:dyDescent="0.35">
      <c r="A28" s="406" t="s">
        <v>5</v>
      </c>
      <c r="B28" s="8">
        <v>86038.769392926697</v>
      </c>
      <c r="C28" s="8">
        <v>28203.328370927207</v>
      </c>
      <c r="D28" s="8">
        <v>23422.402187879998</v>
      </c>
      <c r="E28" s="8">
        <v>9617.1308024810696</v>
      </c>
      <c r="F28" s="8">
        <v>24795.908031638417</v>
      </c>
      <c r="G28" s="69"/>
      <c r="H28" s="69"/>
      <c r="I28" s="69"/>
      <c r="J28" s="69"/>
      <c r="N28" s="73"/>
    </row>
    <row r="29" spans="1:14" ht="33" customHeight="1" x14ac:dyDescent="0.25">
      <c r="A29" s="775" t="s">
        <v>380</v>
      </c>
      <c r="B29" s="775"/>
      <c r="C29" s="775"/>
      <c r="D29" s="775"/>
      <c r="E29" s="775"/>
      <c r="F29" s="775"/>
    </row>
    <row r="30" spans="1:14" x14ac:dyDescent="0.3">
      <c r="A30" s="774" t="s">
        <v>288</v>
      </c>
      <c r="B30" s="774"/>
      <c r="C30" s="774"/>
      <c r="D30" s="774"/>
      <c r="G30" s="69"/>
      <c r="H30" s="69"/>
      <c r="I30" s="69"/>
      <c r="J30" s="69"/>
    </row>
  </sheetData>
  <mergeCells count="3">
    <mergeCell ref="A1:F1"/>
    <mergeCell ref="A29:F29"/>
    <mergeCell ref="A30:D30"/>
  </mergeCells>
  <printOptions horizontalCentered="1" verticalCentered="1"/>
  <pageMargins left="0.78740157480314965" right="0.78740157480314965" top="1.0629921259842521" bottom="1.0629921259842521" header="0.78740157480314965" footer="0.78740157480314965"/>
  <pageSetup paperSize="9" scale="70" firstPageNumber="0" orientation="portrait" horizontalDpi="300" verticalDpi="300" r:id="rId1"/>
  <headerFooter>
    <oddHeader>&amp;L&amp;9Piano Nazionale di Ripresa e Resilienza.
Prima relazione istruttoria sul rispetto del vincolo 
di destinazione alle regioni del Mezzogiorno di 
almeno il 40 per cento delle risorse allocabili territorialmente&amp;R&amp;G</oddHeader>
    <oddFooter>&amp;RAggiornamento al 31 gennaio 2022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6B42F-F8E2-4E01-9E58-7CB1F1819DD5}">
  <sheetPr codeName="Sheet9">
    <pageSetUpPr fitToPage="1"/>
  </sheetPr>
  <dimension ref="A1:E78"/>
  <sheetViews>
    <sheetView zoomScale="85" zoomScaleNormal="85" workbookViewId="0">
      <selection activeCell="A73" sqref="A73"/>
    </sheetView>
  </sheetViews>
  <sheetFormatPr defaultColWidth="8.90625" defaultRowHeight="14.5" x14ac:dyDescent="0.35"/>
  <cols>
    <col min="1" max="1" width="53.6328125" style="2" customWidth="1"/>
    <col min="2" max="2" width="13.81640625" style="2" customWidth="1"/>
    <col min="3" max="3" width="16.36328125" style="2" customWidth="1"/>
    <col min="4" max="4" width="16.08984375" style="2" customWidth="1"/>
    <col min="5" max="5" width="15.81640625" style="2" customWidth="1"/>
    <col min="6" max="16384" width="8.90625" style="2"/>
  </cols>
  <sheetData>
    <row r="1" spans="1:4" x14ac:dyDescent="0.35">
      <c r="A1" s="7" t="s">
        <v>356</v>
      </c>
      <c r="B1" s="7"/>
      <c r="C1" s="7"/>
    </row>
    <row r="2" spans="1:4" ht="29" x14ac:dyDescent="0.35">
      <c r="A2" s="13" t="s">
        <v>4</v>
      </c>
      <c r="B2" s="3" t="s">
        <v>5</v>
      </c>
      <c r="C2" s="3" t="s">
        <v>6</v>
      </c>
    </row>
    <row r="3" spans="1:4" x14ac:dyDescent="0.35">
      <c r="A3" s="4" t="s">
        <v>7</v>
      </c>
      <c r="B3" s="8">
        <v>1268.5999999999999</v>
      </c>
      <c r="C3" s="9">
        <v>0</v>
      </c>
    </row>
    <row r="4" spans="1:4" x14ac:dyDescent="0.35">
      <c r="A4" s="5" t="s">
        <v>8</v>
      </c>
      <c r="B4" s="51">
        <v>1268.5999999999999</v>
      </c>
      <c r="C4" s="113"/>
    </row>
    <row r="5" spans="1:4" x14ac:dyDescent="0.35">
      <c r="A5" s="76" t="s">
        <v>9</v>
      </c>
      <c r="B5" s="53">
        <v>20.5</v>
      </c>
      <c r="C5" s="114"/>
    </row>
    <row r="6" spans="1:4" x14ac:dyDescent="0.35">
      <c r="A6" s="76" t="s">
        <v>10</v>
      </c>
      <c r="B6" s="53">
        <v>734.19999999999993</v>
      </c>
      <c r="C6" s="114"/>
    </row>
    <row r="7" spans="1:4" x14ac:dyDescent="0.35">
      <c r="A7" s="76" t="s">
        <v>11</v>
      </c>
      <c r="B7" s="53">
        <v>489.9</v>
      </c>
      <c r="C7" s="114"/>
    </row>
    <row r="8" spans="1:4" x14ac:dyDescent="0.35">
      <c r="A8" s="77" t="s">
        <v>12</v>
      </c>
      <c r="B8" s="115">
        <v>24</v>
      </c>
      <c r="C8" s="116"/>
    </row>
    <row r="9" spans="1:4" x14ac:dyDescent="0.35">
      <c r="A9" s="4" t="s">
        <v>13</v>
      </c>
      <c r="B9" s="8">
        <v>0</v>
      </c>
      <c r="C9" s="9">
        <v>0</v>
      </c>
    </row>
    <row r="10" spans="1:4" x14ac:dyDescent="0.35">
      <c r="A10" s="4" t="s">
        <v>14</v>
      </c>
      <c r="B10" s="8">
        <v>1268.5999999999999</v>
      </c>
      <c r="C10" s="9">
        <v>0</v>
      </c>
    </row>
    <row r="11" spans="1:4" s="123" customFormat="1" ht="25.25" customHeight="1" x14ac:dyDescent="0.3">
      <c r="A11" s="788" t="s">
        <v>15</v>
      </c>
      <c r="B11" s="788"/>
      <c r="C11" s="788"/>
    </row>
    <row r="12" spans="1:4" s="123" customFormat="1" ht="12" x14ac:dyDescent="0.3">
      <c r="A12" s="1" t="s">
        <v>2</v>
      </c>
    </row>
    <row r="14" spans="1:4" ht="28.25" customHeight="1" x14ac:dyDescent="0.35">
      <c r="A14" s="790" t="s">
        <v>190</v>
      </c>
      <c r="B14" s="790"/>
      <c r="C14" s="790"/>
      <c r="D14" s="790"/>
    </row>
    <row r="15" spans="1:4" ht="29" x14ac:dyDescent="0.35">
      <c r="A15" s="782" t="s">
        <v>16</v>
      </c>
      <c r="B15" s="14" t="s">
        <v>5</v>
      </c>
      <c r="C15" s="14" t="s">
        <v>43</v>
      </c>
      <c r="D15" s="14" t="s">
        <v>18</v>
      </c>
    </row>
    <row r="16" spans="1:4" x14ac:dyDescent="0.35">
      <c r="A16" s="783"/>
      <c r="B16" s="15" t="s">
        <v>19</v>
      </c>
      <c r="C16" s="16" t="s">
        <v>20</v>
      </c>
      <c r="D16" s="16" t="s">
        <v>21</v>
      </c>
    </row>
    <row r="17" spans="1:5" x14ac:dyDescent="0.35">
      <c r="A17" s="17" t="s">
        <v>7</v>
      </c>
      <c r="B17" s="148">
        <v>1268.5999999999999</v>
      </c>
      <c r="C17" s="412"/>
      <c r="D17" s="413"/>
    </row>
    <row r="18" spans="1:5" x14ac:dyDescent="0.35">
      <c r="A18" s="21" t="s">
        <v>22</v>
      </c>
      <c r="B18" s="414">
        <v>687.59999999999991</v>
      </c>
      <c r="C18" s="414">
        <v>275.04000000000002</v>
      </c>
      <c r="D18" s="415">
        <v>40</v>
      </c>
      <c r="E18" s="102"/>
    </row>
    <row r="19" spans="1:5" x14ac:dyDescent="0.35">
      <c r="A19" s="23" t="s">
        <v>46</v>
      </c>
      <c r="B19" s="152">
        <v>687.59999999999991</v>
      </c>
      <c r="C19" s="152">
        <v>275.04000000000002</v>
      </c>
      <c r="D19" s="416">
        <v>40</v>
      </c>
    </row>
    <row r="20" spans="1:5" x14ac:dyDescent="0.35">
      <c r="A20" s="25" t="s">
        <v>47</v>
      </c>
      <c r="B20" s="417"/>
      <c r="C20" s="417"/>
      <c r="D20" s="418">
        <v>0</v>
      </c>
    </row>
    <row r="21" spans="1:5" x14ac:dyDescent="0.35">
      <c r="A21" s="108" t="s">
        <v>66</v>
      </c>
      <c r="B21" s="155">
        <v>581</v>
      </c>
      <c r="C21" s="419">
        <v>0</v>
      </c>
      <c r="D21" s="420">
        <v>0</v>
      </c>
    </row>
    <row r="22" spans="1:5" x14ac:dyDescent="0.35">
      <c r="A22" s="17" t="s">
        <v>13</v>
      </c>
      <c r="B22" s="148">
        <v>0</v>
      </c>
      <c r="C22" s="412">
        <v>0</v>
      </c>
      <c r="D22" s="421"/>
    </row>
    <row r="23" spans="1:5" x14ac:dyDescent="0.35">
      <c r="A23" s="21" t="s">
        <v>22</v>
      </c>
      <c r="B23" s="414">
        <v>0</v>
      </c>
      <c r="C23" s="414"/>
      <c r="D23" s="422"/>
    </row>
    <row r="24" spans="1:5" x14ac:dyDescent="0.35">
      <c r="A24" s="23" t="s">
        <v>46</v>
      </c>
      <c r="B24" s="152"/>
      <c r="C24" s="152"/>
      <c r="D24" s="423">
        <v>0</v>
      </c>
    </row>
    <row r="25" spans="1:5" x14ac:dyDescent="0.35">
      <c r="A25" s="25" t="s">
        <v>47</v>
      </c>
      <c r="B25" s="154">
        <v>0</v>
      </c>
      <c r="C25" s="154">
        <v>0</v>
      </c>
      <c r="D25" s="424">
        <v>0</v>
      </c>
    </row>
    <row r="26" spans="1:5" x14ac:dyDescent="0.35">
      <c r="A26" s="108" t="s">
        <v>66</v>
      </c>
      <c r="B26" s="155">
        <v>0</v>
      </c>
      <c r="C26" s="419">
        <v>0</v>
      </c>
      <c r="D26" s="420">
        <v>0</v>
      </c>
    </row>
    <row r="27" spans="1:5" x14ac:dyDescent="0.35">
      <c r="A27" s="17" t="s">
        <v>14</v>
      </c>
      <c r="B27" s="148">
        <v>1268.5999999999999</v>
      </c>
      <c r="C27" s="412"/>
      <c r="D27" s="421"/>
    </row>
    <row r="28" spans="1:5" x14ac:dyDescent="0.35">
      <c r="A28" s="21" t="s">
        <v>22</v>
      </c>
      <c r="B28" s="414">
        <v>687.59999999999991</v>
      </c>
      <c r="C28" s="414">
        <v>275.04000000000002</v>
      </c>
      <c r="D28" s="111">
        <v>40</v>
      </c>
    </row>
    <row r="29" spans="1:5" x14ac:dyDescent="0.35">
      <c r="A29" s="23" t="s">
        <v>46</v>
      </c>
      <c r="B29" s="152">
        <v>687.59999999999991</v>
      </c>
      <c r="C29" s="152">
        <v>275.04000000000002</v>
      </c>
      <c r="D29" s="112">
        <v>40</v>
      </c>
    </row>
    <row r="30" spans="1:5" x14ac:dyDescent="0.35">
      <c r="A30" s="25" t="s">
        <v>47</v>
      </c>
      <c r="B30" s="154">
        <v>0</v>
      </c>
      <c r="C30" s="154">
        <v>0</v>
      </c>
      <c r="D30" s="424">
        <v>0</v>
      </c>
    </row>
    <row r="31" spans="1:5" x14ac:dyDescent="0.35">
      <c r="A31" s="108" t="s">
        <v>66</v>
      </c>
      <c r="B31" s="155">
        <v>581</v>
      </c>
      <c r="C31" s="419">
        <v>0</v>
      </c>
      <c r="D31" s="420">
        <v>0</v>
      </c>
    </row>
    <row r="32" spans="1:5" s="123" customFormat="1" ht="39.65" customHeight="1" x14ac:dyDescent="0.3">
      <c r="A32" s="788" t="s">
        <v>23</v>
      </c>
      <c r="B32" s="788"/>
      <c r="C32" s="788"/>
      <c r="D32" s="788"/>
    </row>
    <row r="33" spans="1:5" s="123" customFormat="1" ht="12" x14ac:dyDescent="0.3">
      <c r="A33" s="789" t="s">
        <v>24</v>
      </c>
      <c r="B33" s="789"/>
      <c r="C33" s="789"/>
      <c r="D33" s="789"/>
    </row>
    <row r="34" spans="1:5" x14ac:dyDescent="0.35">
      <c r="A34" s="117"/>
      <c r="B34" s="117"/>
      <c r="C34" s="117"/>
      <c r="D34" s="117"/>
    </row>
    <row r="35" spans="1:5" ht="30.65" customHeight="1" x14ac:dyDescent="0.35">
      <c r="A35" s="781" t="s">
        <v>191</v>
      </c>
      <c r="B35" s="781"/>
      <c r="C35" s="781"/>
      <c r="D35" s="781"/>
    </row>
    <row r="36" spans="1:5" ht="29" x14ac:dyDescent="0.35">
      <c r="A36" s="784" t="s">
        <v>25</v>
      </c>
      <c r="B36" s="34" t="s">
        <v>5</v>
      </c>
      <c r="C36" s="35" t="s">
        <v>17</v>
      </c>
      <c r="D36" s="35" t="s">
        <v>18</v>
      </c>
    </row>
    <row r="37" spans="1:5" x14ac:dyDescent="0.35">
      <c r="A37" s="785"/>
      <c r="B37" s="36" t="s">
        <v>19</v>
      </c>
      <c r="C37" s="36" t="s">
        <v>20</v>
      </c>
      <c r="D37" s="36" t="s">
        <v>21</v>
      </c>
    </row>
    <row r="38" spans="1:5" x14ac:dyDescent="0.35">
      <c r="A38" s="37" t="s">
        <v>26</v>
      </c>
      <c r="B38" s="38">
        <v>320.3</v>
      </c>
      <c r="C38" s="38">
        <v>128.12</v>
      </c>
      <c r="D38" s="111">
        <v>40</v>
      </c>
      <c r="E38" s="118"/>
    </row>
    <row r="39" spans="1:5" x14ac:dyDescent="0.35">
      <c r="A39" s="40" t="s">
        <v>27</v>
      </c>
      <c r="B39" s="38">
        <v>320.3</v>
      </c>
      <c r="C39" s="38">
        <v>128.12</v>
      </c>
      <c r="D39" s="111">
        <v>40</v>
      </c>
      <c r="E39" s="118"/>
    </row>
    <row r="40" spans="1:5" x14ac:dyDescent="0.35">
      <c r="A40" s="6" t="s">
        <v>8</v>
      </c>
      <c r="B40" s="10">
        <v>320.3</v>
      </c>
      <c r="C40" s="10">
        <v>128.12</v>
      </c>
      <c r="D40" s="112">
        <v>40</v>
      </c>
      <c r="E40" s="118"/>
    </row>
    <row r="41" spans="1:5" x14ac:dyDescent="0.35">
      <c r="A41" s="119" t="s">
        <v>10</v>
      </c>
      <c r="B41" s="120">
        <v>320.3</v>
      </c>
      <c r="C41" s="120">
        <v>128.12</v>
      </c>
      <c r="D41" s="121">
        <v>40</v>
      </c>
      <c r="E41" s="118"/>
    </row>
    <row r="42" spans="1:5" x14ac:dyDescent="0.35">
      <c r="A42" s="40" t="s">
        <v>28</v>
      </c>
      <c r="B42" s="41">
        <v>0</v>
      </c>
      <c r="C42" s="41">
        <v>0</v>
      </c>
      <c r="D42" s="111">
        <v>0</v>
      </c>
      <c r="E42" s="118"/>
    </row>
    <row r="43" spans="1:5" x14ac:dyDescent="0.35">
      <c r="A43" s="42" t="s">
        <v>29</v>
      </c>
      <c r="B43" s="41">
        <f>B44+B45</f>
        <v>0</v>
      </c>
      <c r="C43" s="41">
        <f>C44+C45</f>
        <v>0</v>
      </c>
      <c r="D43" s="111">
        <v>0</v>
      </c>
      <c r="E43" s="118"/>
    </row>
    <row r="44" spans="1:5" x14ac:dyDescent="0.35">
      <c r="A44" s="40" t="s">
        <v>30</v>
      </c>
      <c r="B44" s="41">
        <v>0</v>
      </c>
      <c r="C44" s="41">
        <v>0</v>
      </c>
      <c r="D44" s="111">
        <v>0</v>
      </c>
      <c r="E44" s="118"/>
    </row>
    <row r="45" spans="1:5" x14ac:dyDescent="0.35">
      <c r="A45" s="40" t="s">
        <v>31</v>
      </c>
      <c r="B45" s="41">
        <v>0</v>
      </c>
      <c r="C45" s="41">
        <v>0</v>
      </c>
      <c r="D45" s="111">
        <v>0</v>
      </c>
      <c r="E45" s="118"/>
    </row>
    <row r="46" spans="1:5" x14ac:dyDescent="0.35">
      <c r="A46" s="42" t="s">
        <v>32</v>
      </c>
      <c r="B46" s="38">
        <v>320.3</v>
      </c>
      <c r="C46" s="38">
        <v>128.12</v>
      </c>
      <c r="D46" s="111">
        <v>40</v>
      </c>
      <c r="E46" s="118"/>
    </row>
    <row r="47" spans="1:5" s="123" customFormat="1" ht="51" customHeight="1" x14ac:dyDescent="0.3">
      <c r="A47" s="778" t="s">
        <v>134</v>
      </c>
      <c r="B47" s="778"/>
      <c r="C47" s="778"/>
      <c r="D47" s="778"/>
    </row>
    <row r="48" spans="1:5" s="123" customFormat="1" ht="12" x14ac:dyDescent="0.3">
      <c r="A48" s="767" t="s">
        <v>70</v>
      </c>
      <c r="B48" s="767"/>
      <c r="C48" s="767"/>
      <c r="D48" s="767"/>
    </row>
    <row r="50" spans="1:4" ht="29.4" customHeight="1" x14ac:dyDescent="0.35">
      <c r="A50" s="781" t="s">
        <v>192</v>
      </c>
      <c r="B50" s="781"/>
      <c r="C50" s="781"/>
      <c r="D50" s="781"/>
    </row>
    <row r="51" spans="1:4" ht="29" x14ac:dyDescent="0.35">
      <c r="A51" s="786" t="s">
        <v>25</v>
      </c>
      <c r="B51" s="34" t="s">
        <v>5</v>
      </c>
      <c r="C51" s="35" t="s">
        <v>17</v>
      </c>
      <c r="D51" s="35" t="s">
        <v>18</v>
      </c>
    </row>
    <row r="52" spans="1:4" x14ac:dyDescent="0.35">
      <c r="A52" s="787"/>
      <c r="B52" s="36" t="s">
        <v>19</v>
      </c>
      <c r="C52" s="36" t="s">
        <v>20</v>
      </c>
      <c r="D52" s="36" t="s">
        <v>21</v>
      </c>
    </row>
    <row r="53" spans="1:4" x14ac:dyDescent="0.35">
      <c r="A53" s="37" t="s">
        <v>26</v>
      </c>
      <c r="B53" s="38">
        <v>367.29999999999995</v>
      </c>
      <c r="C53" s="38">
        <v>146.92000000000002</v>
      </c>
      <c r="D53" s="284">
        <v>40</v>
      </c>
    </row>
    <row r="54" spans="1:4" x14ac:dyDescent="0.35">
      <c r="A54" s="40" t="s">
        <v>27</v>
      </c>
      <c r="B54" s="38">
        <v>367.29999999999995</v>
      </c>
      <c r="C54" s="38">
        <v>146.92000000000002</v>
      </c>
      <c r="D54" s="284">
        <v>40</v>
      </c>
    </row>
    <row r="55" spans="1:4" x14ac:dyDescent="0.35">
      <c r="A55" s="6" t="s">
        <v>8</v>
      </c>
      <c r="B55" s="43">
        <v>367.29999999999995</v>
      </c>
      <c r="C55" s="43">
        <v>146.92000000000002</v>
      </c>
      <c r="D55" s="285">
        <v>40</v>
      </c>
    </row>
    <row r="56" spans="1:4" x14ac:dyDescent="0.35">
      <c r="A56" s="44" t="s">
        <v>10</v>
      </c>
      <c r="B56" s="45">
        <v>16.399999999999999</v>
      </c>
      <c r="C56" s="45">
        <v>6.56</v>
      </c>
      <c r="D56" s="286">
        <v>40</v>
      </c>
    </row>
    <row r="57" spans="1:4" x14ac:dyDescent="0.35">
      <c r="A57" s="46" t="s">
        <v>11</v>
      </c>
      <c r="B57" s="47">
        <v>350.9</v>
      </c>
      <c r="C57" s="47">
        <v>140.36000000000001</v>
      </c>
      <c r="D57" s="287">
        <v>40</v>
      </c>
    </row>
    <row r="58" spans="1:4" x14ac:dyDescent="0.35">
      <c r="A58" s="40" t="s">
        <v>28</v>
      </c>
      <c r="B58" s="41">
        <v>0</v>
      </c>
      <c r="C58" s="41">
        <v>0</v>
      </c>
      <c r="D58" s="284"/>
    </row>
    <row r="59" spans="1:4" x14ac:dyDescent="0.35">
      <c r="A59" s="42" t="s">
        <v>29</v>
      </c>
      <c r="B59" s="41">
        <v>0</v>
      </c>
      <c r="C59" s="41">
        <v>0</v>
      </c>
      <c r="D59" s="284"/>
    </row>
    <row r="60" spans="1:4" x14ac:dyDescent="0.35">
      <c r="A60" s="40" t="s">
        <v>30</v>
      </c>
      <c r="B60" s="41">
        <v>0</v>
      </c>
      <c r="C60" s="41">
        <v>0</v>
      </c>
      <c r="D60" s="284"/>
    </row>
    <row r="61" spans="1:4" x14ac:dyDescent="0.35">
      <c r="A61" s="40" t="s">
        <v>31</v>
      </c>
      <c r="B61" s="41">
        <v>0</v>
      </c>
      <c r="C61" s="41">
        <v>0</v>
      </c>
      <c r="D61" s="284"/>
    </row>
    <row r="62" spans="1:4" x14ac:dyDescent="0.35">
      <c r="A62" s="42" t="s">
        <v>32</v>
      </c>
      <c r="B62" s="38">
        <v>367.29999999999995</v>
      </c>
      <c r="C62" s="38">
        <v>146.92000000000002</v>
      </c>
      <c r="D62" s="284">
        <v>40</v>
      </c>
    </row>
    <row r="63" spans="1:4" s="123" customFormat="1" ht="60.65" customHeight="1" x14ac:dyDescent="0.3">
      <c r="A63" s="778" t="s">
        <v>69</v>
      </c>
      <c r="B63" s="778"/>
      <c r="C63" s="778"/>
      <c r="D63" s="778"/>
    </row>
    <row r="64" spans="1:4" s="123" customFormat="1" ht="12" x14ac:dyDescent="0.3">
      <c r="A64" s="767" t="s">
        <v>70</v>
      </c>
      <c r="B64" s="767"/>
      <c r="C64" s="767"/>
      <c r="D64" s="767"/>
    </row>
    <row r="65" spans="1:5" x14ac:dyDescent="0.35">
      <c r="A65" s="122"/>
    </row>
    <row r="66" spans="1:5" ht="33" customHeight="1" x14ac:dyDescent="0.35">
      <c r="A66" s="779" t="s">
        <v>193</v>
      </c>
      <c r="B66" s="779"/>
      <c r="C66" s="779"/>
      <c r="D66" s="779"/>
      <c r="E66" s="779"/>
    </row>
    <row r="67" spans="1:5" ht="43.5" x14ac:dyDescent="0.35">
      <c r="A67" s="780" t="s">
        <v>4</v>
      </c>
      <c r="B67" s="3" t="s">
        <v>5</v>
      </c>
      <c r="C67" s="3" t="s">
        <v>33</v>
      </c>
      <c r="D67" s="48" t="s">
        <v>43</v>
      </c>
      <c r="E67" s="48" t="s">
        <v>18</v>
      </c>
    </row>
    <row r="68" spans="1:5" x14ac:dyDescent="0.35">
      <c r="A68" s="780"/>
      <c r="B68" s="49" t="s">
        <v>19</v>
      </c>
      <c r="C68" s="50" t="s">
        <v>20</v>
      </c>
      <c r="D68" s="50" t="s">
        <v>34</v>
      </c>
      <c r="E68" s="50" t="s">
        <v>35</v>
      </c>
    </row>
    <row r="69" spans="1:5" x14ac:dyDescent="0.35">
      <c r="A69" s="4" t="s">
        <v>7</v>
      </c>
      <c r="B69" s="8">
        <v>1268.5999999999999</v>
      </c>
      <c r="C69" s="8">
        <v>687.59999999999991</v>
      </c>
      <c r="D69" s="8">
        <v>275.04000000000002</v>
      </c>
      <c r="E69" s="288">
        <v>40</v>
      </c>
    </row>
    <row r="70" spans="1:5" x14ac:dyDescent="0.35">
      <c r="A70" s="5" t="s">
        <v>8</v>
      </c>
      <c r="B70" s="51">
        <v>1268.5999999999999</v>
      </c>
      <c r="C70" s="51">
        <v>687.59999999999991</v>
      </c>
      <c r="D70" s="51">
        <v>275.04000000000002</v>
      </c>
      <c r="E70" s="289">
        <v>40</v>
      </c>
    </row>
    <row r="71" spans="1:5" x14ac:dyDescent="0.35">
      <c r="A71" s="76" t="s">
        <v>9</v>
      </c>
      <c r="B71" s="52">
        <v>20.5</v>
      </c>
      <c r="C71" s="52"/>
      <c r="D71" s="12"/>
      <c r="E71" s="290"/>
    </row>
    <row r="72" spans="1:5" x14ac:dyDescent="0.35">
      <c r="A72" s="76" t="s">
        <v>10</v>
      </c>
      <c r="B72" s="53">
        <v>734.19999999999993</v>
      </c>
      <c r="C72" s="54">
        <v>336.7</v>
      </c>
      <c r="D72" s="54">
        <v>134.68</v>
      </c>
      <c r="E72" s="291">
        <v>40</v>
      </c>
    </row>
    <row r="73" spans="1:5" x14ac:dyDescent="0.35">
      <c r="A73" s="76" t="s">
        <v>11</v>
      </c>
      <c r="B73" s="53">
        <v>489.9</v>
      </c>
      <c r="C73" s="54">
        <v>350.9</v>
      </c>
      <c r="D73" s="54">
        <v>140.36000000000001</v>
      </c>
      <c r="E73" s="291">
        <v>40</v>
      </c>
    </row>
    <row r="74" spans="1:5" x14ac:dyDescent="0.35">
      <c r="A74" s="77" t="s">
        <v>12</v>
      </c>
      <c r="B74" s="55">
        <v>24</v>
      </c>
      <c r="C74" s="55"/>
      <c r="D74" s="11"/>
      <c r="E74" s="292"/>
    </row>
    <row r="75" spans="1:5" x14ac:dyDescent="0.35">
      <c r="A75" s="4" t="s">
        <v>13</v>
      </c>
      <c r="B75" s="8">
        <v>0</v>
      </c>
      <c r="C75" s="8">
        <v>0</v>
      </c>
      <c r="D75" s="8">
        <v>0</v>
      </c>
      <c r="E75" s="288"/>
    </row>
    <row r="76" spans="1:5" x14ac:dyDescent="0.35">
      <c r="A76" s="4" t="s">
        <v>14</v>
      </c>
      <c r="B76" s="8">
        <v>1268.5999999999999</v>
      </c>
      <c r="C76" s="8">
        <v>687.59999999999991</v>
      </c>
      <c r="D76" s="8">
        <v>275.04000000000002</v>
      </c>
      <c r="E76" s="288">
        <f>E69+E75</f>
        <v>40</v>
      </c>
    </row>
    <row r="77" spans="1:5" s="123" customFormat="1" ht="38.4" customHeight="1" x14ac:dyDescent="0.3">
      <c r="A77" s="778" t="s">
        <v>67</v>
      </c>
      <c r="B77" s="778"/>
      <c r="C77" s="778"/>
      <c r="D77" s="778"/>
      <c r="E77" s="778"/>
    </row>
    <row r="78" spans="1:5" s="123" customFormat="1" ht="12" x14ac:dyDescent="0.3">
      <c r="A78" s="767" t="s">
        <v>68</v>
      </c>
      <c r="B78" s="767"/>
      <c r="C78" s="767"/>
      <c r="D78" s="767"/>
      <c r="E78" s="767"/>
    </row>
  </sheetData>
  <mergeCells count="17">
    <mergeCell ref="A15:A16"/>
    <mergeCell ref="A36:A37"/>
    <mergeCell ref="A51:A52"/>
    <mergeCell ref="A11:C11"/>
    <mergeCell ref="A32:D32"/>
    <mergeCell ref="A33:D33"/>
    <mergeCell ref="A14:D14"/>
    <mergeCell ref="A35:D35"/>
    <mergeCell ref="A77:E77"/>
    <mergeCell ref="A78:E78"/>
    <mergeCell ref="A66:E66"/>
    <mergeCell ref="A47:D47"/>
    <mergeCell ref="A48:D48"/>
    <mergeCell ref="A67:A68"/>
    <mergeCell ref="A50:D50"/>
    <mergeCell ref="A63:D63"/>
    <mergeCell ref="A64:D64"/>
  </mergeCells>
  <printOptions verticalCentered="1"/>
  <pageMargins left="0.70866141732283472" right="0.70866141732283472" top="0.74803149606299213" bottom="0.74803149606299213" header="0.31496062992125984" footer="0.31496062992125984"/>
  <pageSetup paperSize="9" scale="51" orientation="portrait" horizontalDpi="300" r:id="rId1"/>
  <headerFooter>
    <oddHeader>&amp;L&amp;10Piano Nazionale di Ripresa e Resilienza.
Prima relazione istruttoria sul rispetto del vincolo di destinazione alle regioni del Mezzogiorno di almeno il 40 per cento delle risorse allocabili territorialmente&amp;R&amp;G</oddHeader>
    <oddFooter>&amp;RAggiornamento al 31 gennaio 2022</oddFooter>
  </headerFooter>
  <rowBreaks count="1" manualBreakCount="1">
    <brk id="49" max="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362</vt:i4>
      </vt:variant>
    </vt:vector>
  </HeadingPairs>
  <TitlesOfParts>
    <vt:vector size="387" baseType="lpstr">
      <vt:lpstr>Indice</vt:lpstr>
      <vt:lpstr>Tabella 1</vt:lpstr>
      <vt:lpstr>Tabella 2</vt:lpstr>
      <vt:lpstr>Tabella 3</vt:lpstr>
      <vt:lpstr>Tabella 4</vt:lpstr>
      <vt:lpstr>Tabella 5</vt:lpstr>
      <vt:lpstr>Tabella 6</vt:lpstr>
      <vt:lpstr>Tabella 7</vt:lpstr>
      <vt:lpstr>1.MinPA</vt:lpstr>
      <vt:lpstr>2.Min.Giustizia</vt:lpstr>
      <vt:lpstr>3.DTD</vt:lpstr>
      <vt:lpstr>4.MISE</vt:lpstr>
      <vt:lpstr>5.MAECI</vt:lpstr>
      <vt:lpstr>6.MinCultura</vt:lpstr>
      <vt:lpstr>7.MinTurismo</vt:lpstr>
      <vt:lpstr>8.MITE</vt:lpstr>
      <vt:lpstr>9.MIPAFF</vt:lpstr>
      <vt:lpstr>10.MiMS</vt:lpstr>
      <vt:lpstr>11.Min.Istr.</vt:lpstr>
      <vt:lpstr>12.MUR</vt:lpstr>
      <vt:lpstr>13.MLPS</vt:lpstr>
      <vt:lpstr>14.MinInt.</vt:lpstr>
      <vt:lpstr>15.MinSud</vt:lpstr>
      <vt:lpstr>16.MinSalute</vt:lpstr>
      <vt:lpstr>17.Altre_amministrazioni</vt:lpstr>
      <vt:lpstr>Indice!_ftn1</vt:lpstr>
      <vt:lpstr>Indice!_ftn10</vt:lpstr>
      <vt:lpstr>Indice!_ftn100</vt:lpstr>
      <vt:lpstr>Indice!_ftn101</vt:lpstr>
      <vt:lpstr>Indice!_ftn102</vt:lpstr>
      <vt:lpstr>Indice!_ftn103</vt:lpstr>
      <vt:lpstr>Indice!_ftn104</vt:lpstr>
      <vt:lpstr>Indice!_ftn106</vt:lpstr>
      <vt:lpstr>Indice!_ftn107</vt:lpstr>
      <vt:lpstr>Indice!_ftn108</vt:lpstr>
      <vt:lpstr>Indice!_ftn109</vt:lpstr>
      <vt:lpstr>Indice!_ftn11</vt:lpstr>
      <vt:lpstr>Indice!_ftn110</vt:lpstr>
      <vt:lpstr>Indice!_ftn111</vt:lpstr>
      <vt:lpstr>Indice!_ftn118</vt:lpstr>
      <vt:lpstr>Indice!_ftn119</vt:lpstr>
      <vt:lpstr>Indice!_ftn12</vt:lpstr>
      <vt:lpstr>Indice!_ftn120</vt:lpstr>
      <vt:lpstr>Indice!_ftn121</vt:lpstr>
      <vt:lpstr>Indice!_ftn122</vt:lpstr>
      <vt:lpstr>Indice!_ftn123</vt:lpstr>
      <vt:lpstr>Indice!_ftn124</vt:lpstr>
      <vt:lpstr>Indice!_ftn125</vt:lpstr>
      <vt:lpstr>Indice!_ftn126</vt:lpstr>
      <vt:lpstr>Indice!_ftn127</vt:lpstr>
      <vt:lpstr>Indice!_ftn128</vt:lpstr>
      <vt:lpstr>Indice!_ftn13</vt:lpstr>
      <vt:lpstr>Indice!_ftn14</vt:lpstr>
      <vt:lpstr>Indice!_ftn15</vt:lpstr>
      <vt:lpstr>Indice!_ftn16</vt:lpstr>
      <vt:lpstr>Indice!_ftn17</vt:lpstr>
      <vt:lpstr>Indice!_ftn18</vt:lpstr>
      <vt:lpstr>Indice!_ftn19</vt:lpstr>
      <vt:lpstr>Indice!_ftn2</vt:lpstr>
      <vt:lpstr>Indice!_ftn21</vt:lpstr>
      <vt:lpstr>Indice!_ftn22</vt:lpstr>
      <vt:lpstr>Indice!_ftn23</vt:lpstr>
      <vt:lpstr>Indice!_ftn24</vt:lpstr>
      <vt:lpstr>Indice!_ftn25</vt:lpstr>
      <vt:lpstr>Indice!_ftn26</vt:lpstr>
      <vt:lpstr>Indice!_ftn27</vt:lpstr>
      <vt:lpstr>Indice!_ftn28</vt:lpstr>
      <vt:lpstr>Indice!_ftn29</vt:lpstr>
      <vt:lpstr>Indice!_ftn3</vt:lpstr>
      <vt:lpstr>Indice!_ftn31</vt:lpstr>
      <vt:lpstr>Indice!_ftn34</vt:lpstr>
      <vt:lpstr>Indice!_ftn35</vt:lpstr>
      <vt:lpstr>Indice!_ftn36</vt:lpstr>
      <vt:lpstr>Indice!_ftn37</vt:lpstr>
      <vt:lpstr>Indice!_ftn38</vt:lpstr>
      <vt:lpstr>Indice!_ftn39</vt:lpstr>
      <vt:lpstr>Indice!_ftn4</vt:lpstr>
      <vt:lpstr>Indice!_ftn40</vt:lpstr>
      <vt:lpstr>Indice!_ftn41</vt:lpstr>
      <vt:lpstr>Indice!_ftn42</vt:lpstr>
      <vt:lpstr>Indice!_ftn43</vt:lpstr>
      <vt:lpstr>Indice!_ftn44</vt:lpstr>
      <vt:lpstr>Indice!_ftn46</vt:lpstr>
      <vt:lpstr>Indice!_ftn47</vt:lpstr>
      <vt:lpstr>Indice!_ftn48</vt:lpstr>
      <vt:lpstr>Indice!_ftn49</vt:lpstr>
      <vt:lpstr>Indice!_ftn5</vt:lpstr>
      <vt:lpstr>Indice!_ftn50</vt:lpstr>
      <vt:lpstr>Indice!_ftn51</vt:lpstr>
      <vt:lpstr>Indice!_ftn53</vt:lpstr>
      <vt:lpstr>Indice!_ftn54</vt:lpstr>
      <vt:lpstr>Indice!_ftn55</vt:lpstr>
      <vt:lpstr>Indice!_ftn57</vt:lpstr>
      <vt:lpstr>Indice!_ftn58</vt:lpstr>
      <vt:lpstr>Indice!_ftn59</vt:lpstr>
      <vt:lpstr>Indice!_ftn6</vt:lpstr>
      <vt:lpstr>Indice!_ftn67</vt:lpstr>
      <vt:lpstr>Indice!_ftn68</vt:lpstr>
      <vt:lpstr>Indice!_ftn69</vt:lpstr>
      <vt:lpstr>Indice!_ftn7</vt:lpstr>
      <vt:lpstr>Indice!_ftn70</vt:lpstr>
      <vt:lpstr>Indice!_ftn71</vt:lpstr>
      <vt:lpstr>Indice!_ftn72</vt:lpstr>
      <vt:lpstr>Indice!_ftn73</vt:lpstr>
      <vt:lpstr>Indice!_ftn74</vt:lpstr>
      <vt:lpstr>Indice!_ftn75</vt:lpstr>
      <vt:lpstr>Indice!_ftn76</vt:lpstr>
      <vt:lpstr>Indice!_ftn8</vt:lpstr>
      <vt:lpstr>Indice!_ftn83</vt:lpstr>
      <vt:lpstr>Indice!_ftn84</vt:lpstr>
      <vt:lpstr>Indice!_ftn86</vt:lpstr>
      <vt:lpstr>Indice!_ftn87</vt:lpstr>
      <vt:lpstr>Indice!_ftn88</vt:lpstr>
      <vt:lpstr>Indice!_ftn89</vt:lpstr>
      <vt:lpstr>Indice!_ftn9</vt:lpstr>
      <vt:lpstr>Indice!_ftn90</vt:lpstr>
      <vt:lpstr>Indice!_ftn91</vt:lpstr>
      <vt:lpstr>Indice!_ftn92</vt:lpstr>
      <vt:lpstr>Indice!_ftn93</vt:lpstr>
      <vt:lpstr>Indice!_ftn94</vt:lpstr>
      <vt:lpstr>Indice!_ftn95</vt:lpstr>
      <vt:lpstr>Indice!_ftn96</vt:lpstr>
      <vt:lpstr>Indice!_ftn97</vt:lpstr>
      <vt:lpstr>Indice!_ftn99</vt:lpstr>
      <vt:lpstr>Indice!_ftnref1</vt:lpstr>
      <vt:lpstr>Indice!_ftnref106</vt:lpstr>
      <vt:lpstr>Indice!_ftnref111</vt:lpstr>
      <vt:lpstr>Indice!_ftnref112</vt:lpstr>
      <vt:lpstr>Indice!_ftnref113</vt:lpstr>
      <vt:lpstr>Indice!_ftnref114</vt:lpstr>
      <vt:lpstr>Indice!_ftnref115</vt:lpstr>
      <vt:lpstr>Indice!_ftnref116</vt:lpstr>
      <vt:lpstr>Indice!_ftnref117</vt:lpstr>
      <vt:lpstr>Indice!_ftnref118</vt:lpstr>
      <vt:lpstr>Indice!_ftnref12</vt:lpstr>
      <vt:lpstr>Indice!_ftnref121</vt:lpstr>
      <vt:lpstr>Indice!_ftnref122</vt:lpstr>
      <vt:lpstr>Indice!_ftnref123</vt:lpstr>
      <vt:lpstr>Indice!_ftnref124</vt:lpstr>
      <vt:lpstr>Indice!_ftnref125</vt:lpstr>
      <vt:lpstr>Indice!_ftnref126</vt:lpstr>
      <vt:lpstr>Indice!_ftnref127</vt:lpstr>
      <vt:lpstr>Indice!_ftnref128</vt:lpstr>
      <vt:lpstr>Indice!_ftnref13</vt:lpstr>
      <vt:lpstr>Indice!_ftnref18</vt:lpstr>
      <vt:lpstr>Indice!_ftnref19</vt:lpstr>
      <vt:lpstr>Indice!_ftnref2</vt:lpstr>
      <vt:lpstr>Indice!_ftnref20</vt:lpstr>
      <vt:lpstr>Indice!_ftnref21</vt:lpstr>
      <vt:lpstr>Indice!_ftnref22</vt:lpstr>
      <vt:lpstr>Indice!_ftnref23</vt:lpstr>
      <vt:lpstr>Indice!_ftnref24</vt:lpstr>
      <vt:lpstr>Indice!_ftnref25</vt:lpstr>
      <vt:lpstr>Indice!_ftnref26</vt:lpstr>
      <vt:lpstr>Indice!_ftnref29</vt:lpstr>
      <vt:lpstr>Indice!_ftnref30</vt:lpstr>
      <vt:lpstr>Indice!_ftnref31</vt:lpstr>
      <vt:lpstr>Indice!_ftnref32</vt:lpstr>
      <vt:lpstr>Indice!_ftnref33</vt:lpstr>
      <vt:lpstr>Indice!_ftnref34</vt:lpstr>
      <vt:lpstr>Indice!_ftnref35</vt:lpstr>
      <vt:lpstr>Indice!_ftnref36</vt:lpstr>
      <vt:lpstr>Indice!_ftnref37</vt:lpstr>
      <vt:lpstr>Indice!_ftnref38</vt:lpstr>
      <vt:lpstr>Indice!_ftnref39</vt:lpstr>
      <vt:lpstr>Indice!_ftnref44</vt:lpstr>
      <vt:lpstr>Indice!_ftnref5</vt:lpstr>
      <vt:lpstr>Indice!_ftnref57</vt:lpstr>
      <vt:lpstr>Indice!_ftnref58</vt:lpstr>
      <vt:lpstr>Indice!_ftnref59</vt:lpstr>
      <vt:lpstr>Indice!_ftnref6</vt:lpstr>
      <vt:lpstr>Indice!_ftnref60</vt:lpstr>
      <vt:lpstr>Indice!_ftnref61</vt:lpstr>
      <vt:lpstr>Indice!_ftnref62</vt:lpstr>
      <vt:lpstr>Indice!_ftnref63</vt:lpstr>
      <vt:lpstr>Indice!_ftnref64</vt:lpstr>
      <vt:lpstr>Indice!_ftnref65</vt:lpstr>
      <vt:lpstr>Indice!_ftnref66</vt:lpstr>
      <vt:lpstr>Indice!_ftnref69</vt:lpstr>
      <vt:lpstr>Indice!_ftnref7</vt:lpstr>
      <vt:lpstr>Indice!_ftnref70</vt:lpstr>
      <vt:lpstr>Indice!_ftnref71</vt:lpstr>
      <vt:lpstr>Indice!_ftnref72</vt:lpstr>
      <vt:lpstr>Indice!_ftnref73</vt:lpstr>
      <vt:lpstr>Indice!_ftnref76</vt:lpstr>
      <vt:lpstr>Indice!_ftnref77</vt:lpstr>
      <vt:lpstr>Indice!_ftnref78</vt:lpstr>
      <vt:lpstr>Indice!_ftnref79</vt:lpstr>
      <vt:lpstr>Indice!_ftnref80</vt:lpstr>
      <vt:lpstr>Indice!_ftnref81</vt:lpstr>
      <vt:lpstr>Indice!_ftnref82</vt:lpstr>
      <vt:lpstr>Indice!_ftnref83</vt:lpstr>
      <vt:lpstr>Indice!_ftnref84</vt:lpstr>
      <vt:lpstr>Indice!_ftnref85</vt:lpstr>
      <vt:lpstr>Indice!_ftnref86</vt:lpstr>
      <vt:lpstr>Indice!_ftnref89</vt:lpstr>
      <vt:lpstr>Indice!_ftnref90</vt:lpstr>
      <vt:lpstr>Indice!_ftnref91</vt:lpstr>
      <vt:lpstr>Indice!_ftnref92</vt:lpstr>
      <vt:lpstr>Indice!_ftnref93</vt:lpstr>
      <vt:lpstr>Indice!_ftnref94</vt:lpstr>
      <vt:lpstr>Indice!_ftnref95</vt:lpstr>
      <vt:lpstr>Indice!_ftnref98</vt:lpstr>
      <vt:lpstr>Indice!_ftnref99</vt:lpstr>
      <vt:lpstr>Indice!_Hlk93488475</vt:lpstr>
      <vt:lpstr>Indice!_Hlk93567775</vt:lpstr>
      <vt:lpstr>Indice!_Hlk93650773</vt:lpstr>
      <vt:lpstr>Indice!_Hlk93653434</vt:lpstr>
      <vt:lpstr>Indice!_Hlk93678261</vt:lpstr>
      <vt:lpstr>Indice!_Hlk94002949</vt:lpstr>
      <vt:lpstr>Indice!_Hlk94006120</vt:lpstr>
      <vt:lpstr>Indice!_Hlk94040098</vt:lpstr>
      <vt:lpstr>Indice!_Hlk94545029</vt:lpstr>
      <vt:lpstr>Indice!_Hlk94604388</vt:lpstr>
      <vt:lpstr>Indice!_Hlk94615227</vt:lpstr>
      <vt:lpstr>Indice!_Hlk94789172</vt:lpstr>
      <vt:lpstr>Indice!_Hlk94789493</vt:lpstr>
      <vt:lpstr>Indice!_Hlk94789587</vt:lpstr>
      <vt:lpstr>Indice!_Hlk94902409</vt:lpstr>
      <vt:lpstr>Indice!_Hlk95213928</vt:lpstr>
      <vt:lpstr>Indice!_Hlk95278918</vt:lpstr>
      <vt:lpstr>Indice!_Hlk95279250</vt:lpstr>
      <vt:lpstr>Indice!_Hlk95279508</vt:lpstr>
      <vt:lpstr>Indice!_Hlk95280873</vt:lpstr>
      <vt:lpstr>Indice!_Hlk95280960</vt:lpstr>
      <vt:lpstr>Indice!_Hlk95301924</vt:lpstr>
      <vt:lpstr>Indice!_Hlk95321809</vt:lpstr>
      <vt:lpstr>Indice!_Hlk95341280</vt:lpstr>
      <vt:lpstr>Indice!_Hlk95426320</vt:lpstr>
      <vt:lpstr>Indice!_Hlk95573366</vt:lpstr>
      <vt:lpstr>Indice!_Hlk95574677</vt:lpstr>
      <vt:lpstr>Indice!_Hlk95667963</vt:lpstr>
      <vt:lpstr>Indice!_Hlk95682368</vt:lpstr>
      <vt:lpstr>Indice!_Hlk95835833</vt:lpstr>
      <vt:lpstr>Indice!_Hlk95842517</vt:lpstr>
      <vt:lpstr>Indice!_Hlk95903289</vt:lpstr>
      <vt:lpstr>Indice!_Hlk95903732</vt:lpstr>
      <vt:lpstr>Indice!_Hlk95916662</vt:lpstr>
      <vt:lpstr>Indice!_Hlk95931981</vt:lpstr>
      <vt:lpstr>Indice!_Hlk95991463</vt:lpstr>
      <vt:lpstr>Indice!_Hlk96030967</vt:lpstr>
      <vt:lpstr>Indice!_Hlk96103605</vt:lpstr>
      <vt:lpstr>Indice!_Hlk96187978</vt:lpstr>
      <vt:lpstr>Indice!_Hlk96188614</vt:lpstr>
      <vt:lpstr>Indice!_Hlk96188669</vt:lpstr>
      <vt:lpstr>Indice!_Hlk96199103</vt:lpstr>
      <vt:lpstr>Indice!_Hlk96204657</vt:lpstr>
      <vt:lpstr>Indice!_Hlk96206020</vt:lpstr>
      <vt:lpstr>Indice!_Hlk96210002</vt:lpstr>
      <vt:lpstr>Indice!_Hlk96210462</vt:lpstr>
      <vt:lpstr>Indice!_Hlk96212483</vt:lpstr>
      <vt:lpstr>Indice!_Hlk96212746</vt:lpstr>
      <vt:lpstr>Indice!_Hlk96215451</vt:lpstr>
      <vt:lpstr>Indice!_Hlk96215497</vt:lpstr>
      <vt:lpstr>Indice!_Hlk96525002</vt:lpstr>
      <vt:lpstr>Indice!_Hlk96627039</vt:lpstr>
      <vt:lpstr>Indice!_Hlk96699213</vt:lpstr>
      <vt:lpstr>Indice!_Hlk96701227</vt:lpstr>
      <vt:lpstr>Indice!_Hlk96701705</vt:lpstr>
      <vt:lpstr>Indice!_Hlk96701820</vt:lpstr>
      <vt:lpstr>Indice!_Hlk96701867</vt:lpstr>
      <vt:lpstr>Indice!_Hlk96703686</vt:lpstr>
      <vt:lpstr>Indice!_Hlk96706194</vt:lpstr>
      <vt:lpstr>Indice!_Hlk96717902</vt:lpstr>
      <vt:lpstr>Indice!_Hlk96718123</vt:lpstr>
      <vt:lpstr>Indice!_Hlk96721314</vt:lpstr>
      <vt:lpstr>Indice!_Hlk96793027</vt:lpstr>
      <vt:lpstr>Indice!_Hlk96793695</vt:lpstr>
      <vt:lpstr>Indice!_Hlk96958807</vt:lpstr>
      <vt:lpstr>Indice!_Hlk96961167</vt:lpstr>
      <vt:lpstr>Indice!_Hlk96961315</vt:lpstr>
      <vt:lpstr>Indice!_Hlk96961921</vt:lpstr>
      <vt:lpstr>Indice!_Hlk96962047</vt:lpstr>
      <vt:lpstr>Indice!_Hlk96962048</vt:lpstr>
      <vt:lpstr>Indice!_Hlk96962419</vt:lpstr>
      <vt:lpstr>Indice!_Hlk96963019</vt:lpstr>
      <vt:lpstr>Indice!_Hlk96964228</vt:lpstr>
      <vt:lpstr>Indice!_Hlk97031165</vt:lpstr>
      <vt:lpstr>Indice!_Toc93680404</vt:lpstr>
      <vt:lpstr>Indice!_Toc94103716</vt:lpstr>
      <vt:lpstr>Indice!_Toc94103717</vt:lpstr>
      <vt:lpstr>Indice!_Toc94103718</vt:lpstr>
      <vt:lpstr>Indice!_Toc94718336</vt:lpstr>
      <vt:lpstr>Indice!_Toc95153252</vt:lpstr>
      <vt:lpstr>Indice!_Toc95153253</vt:lpstr>
      <vt:lpstr>Indice!_Toc95153254</vt:lpstr>
      <vt:lpstr>Indice!_Toc95153255</vt:lpstr>
      <vt:lpstr>Indice!_Toc95302848</vt:lpstr>
      <vt:lpstr>Indice!_Toc95302849</vt:lpstr>
      <vt:lpstr>Indice!_Toc95302850</vt:lpstr>
      <vt:lpstr>Indice!_Toc95302851</vt:lpstr>
      <vt:lpstr>Indice!_Toc95317236</vt:lpstr>
      <vt:lpstr>Indice!_Toc95317238</vt:lpstr>
      <vt:lpstr>Indice!_Toc95398656</vt:lpstr>
      <vt:lpstr>Indice!_Toc95398658</vt:lpstr>
      <vt:lpstr>Indice!_Toc95412110</vt:lpstr>
      <vt:lpstr>Indice!_Toc95412111</vt:lpstr>
      <vt:lpstr>Indice!_Toc95489085</vt:lpstr>
      <vt:lpstr>Indice!_Toc95489086</vt:lpstr>
      <vt:lpstr>Indice!_Toc95489087</vt:lpstr>
      <vt:lpstr>Indice!_Toc95489088</vt:lpstr>
      <vt:lpstr>Indice!_Toc95575357</vt:lpstr>
      <vt:lpstr>Indice!_Toc95575358</vt:lpstr>
      <vt:lpstr>Indice!_Toc96102885</vt:lpstr>
      <vt:lpstr>Indice!_Toc96102886</vt:lpstr>
      <vt:lpstr>Indice!_Toc96102890</vt:lpstr>
      <vt:lpstr>Indice!_Toc96102898</vt:lpstr>
      <vt:lpstr>Indice!_Toc96102899</vt:lpstr>
      <vt:lpstr>Indice!_Toc96102900</vt:lpstr>
      <vt:lpstr>Indice!_Toc96276157</vt:lpstr>
      <vt:lpstr>Indice!_Toc96276158</vt:lpstr>
      <vt:lpstr>Indice!_Toc96276159</vt:lpstr>
      <vt:lpstr>Indice!_Toc97048082</vt:lpstr>
      <vt:lpstr>Indice!_Toc97737171</vt:lpstr>
      <vt:lpstr>Indice!_Toc97737172</vt:lpstr>
      <vt:lpstr>Indice!_Toc97737174</vt:lpstr>
      <vt:lpstr>Indice!_Toc97737176</vt:lpstr>
      <vt:lpstr>Indice!_Toc97737181</vt:lpstr>
      <vt:lpstr>Indice!_Toc97737182</vt:lpstr>
      <vt:lpstr>Indice!_Toc97737184</vt:lpstr>
      <vt:lpstr>Indice!_Toc97737186</vt:lpstr>
      <vt:lpstr>Indice!_Toc97737187</vt:lpstr>
      <vt:lpstr>Indice!_Toc97737188</vt:lpstr>
      <vt:lpstr>Indice!_Toc97737189</vt:lpstr>
      <vt:lpstr>Indice!_Toc97737190</vt:lpstr>
      <vt:lpstr>Indice!_Toc97737191</vt:lpstr>
      <vt:lpstr>Indice!_Toc97737193</vt:lpstr>
      <vt:lpstr>Indice!_Toc97737196</vt:lpstr>
      <vt:lpstr>Indice!_Toc97737197</vt:lpstr>
      <vt:lpstr>Indice!_Toc97737198</vt:lpstr>
      <vt:lpstr>Indice!_Toc97737199</vt:lpstr>
      <vt:lpstr>Indice!_Toc97737200</vt:lpstr>
      <vt:lpstr>Indice!_Toc97737201</vt:lpstr>
      <vt:lpstr>Indice!_Toc97737202</vt:lpstr>
      <vt:lpstr>Indice!_Toc97737203</vt:lpstr>
      <vt:lpstr>Indice!_Toc97737204</vt:lpstr>
      <vt:lpstr>Indice!_Toc97737205</vt:lpstr>
      <vt:lpstr>Indice!_Toc97737206</vt:lpstr>
      <vt:lpstr>Indice!_Toc97737207</vt:lpstr>
      <vt:lpstr>Indice!_Toc97737208</vt:lpstr>
      <vt:lpstr>Indice!_Toc97737209</vt:lpstr>
      <vt:lpstr>Indice!_Toc97737210</vt:lpstr>
      <vt:lpstr>Indice!_Toc97737211</vt:lpstr>
      <vt:lpstr>Indice!_Toc97737217</vt:lpstr>
      <vt:lpstr>Indice!_Toc97737218</vt:lpstr>
      <vt:lpstr>Indice!_Toc97737219</vt:lpstr>
      <vt:lpstr>Indice!_Toc97737220</vt:lpstr>
      <vt:lpstr>Indice!_Toc97737221</vt:lpstr>
      <vt:lpstr>Indice!_Toc97737226</vt:lpstr>
      <vt:lpstr>Indice!_Toc97737227</vt:lpstr>
      <vt:lpstr>Indice!_Toc97737228</vt:lpstr>
      <vt:lpstr>Indice!_Toc97737229</vt:lpstr>
      <vt:lpstr>Indice!_Toc97737231</vt:lpstr>
      <vt:lpstr>Indice!_Toc97737232</vt:lpstr>
      <vt:lpstr>Indice!_Toc97737236</vt:lpstr>
      <vt:lpstr>Indice!_Toc97737241</vt:lpstr>
      <vt:lpstr>Indice!_Toc97737242</vt:lpstr>
      <vt:lpstr>Indice!_Toc97737246</vt:lpstr>
      <vt:lpstr>Indice!_Toc97737247</vt:lpstr>
      <vt:lpstr>Indice!_Toc97737248</vt:lpstr>
      <vt:lpstr>Indice!_Toc97737249</vt:lpstr>
      <vt:lpstr>Indice!_Toc97737251</vt:lpstr>
      <vt:lpstr>'1.MinPA'!Area_stampa</vt:lpstr>
      <vt:lpstr>'10.MiMS'!Area_stampa</vt:lpstr>
      <vt:lpstr>'11.Min.Istr.'!Area_stampa</vt:lpstr>
      <vt:lpstr>'12.MUR'!Area_stampa</vt:lpstr>
      <vt:lpstr>'13.MLPS'!Area_stampa</vt:lpstr>
      <vt:lpstr>'14.MinInt.'!Area_stampa</vt:lpstr>
      <vt:lpstr>'15.MinSud'!Area_stampa</vt:lpstr>
      <vt:lpstr>'16.MinSalute'!Area_stampa</vt:lpstr>
      <vt:lpstr>'17.Altre_amministrazioni'!Area_stampa</vt:lpstr>
      <vt:lpstr>'2.Min.Giustizia'!Area_stampa</vt:lpstr>
      <vt:lpstr>'3.DTD'!Area_stampa</vt:lpstr>
      <vt:lpstr>'4.MISE'!Area_stampa</vt:lpstr>
      <vt:lpstr>'5.MAECI'!Area_stampa</vt:lpstr>
      <vt:lpstr>'6.MinCultura'!Area_stampa</vt:lpstr>
      <vt:lpstr>'7.MinTurismo'!Area_stampa</vt:lpstr>
      <vt:lpstr>'8.MITE'!Area_stampa</vt:lpstr>
      <vt:lpstr>'9.MIPAFF'!Area_stampa</vt:lpstr>
      <vt:lpstr>Indice!Area_stampa</vt:lpstr>
      <vt:lpstr>'Tabella 1'!Area_stampa</vt:lpstr>
      <vt:lpstr>'Tabella 2'!Area_stampa</vt:lpstr>
      <vt:lpstr>'Tabella 3'!Area_stampa</vt:lpstr>
      <vt:lpstr>'Tabella 4'!Area_stampa</vt:lpstr>
      <vt:lpstr>'Tabella 5'!Area_stampa</vt:lpstr>
      <vt:lpstr>'Tabella 6'!Area_stampa</vt:lpstr>
      <vt:lpstr>'Tabella 7'!Area_stampa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...</dc:creator>
  <cp:lastModifiedBy>Tea Ivanisevic</cp:lastModifiedBy>
  <cp:lastPrinted>2022-05-17T08:30:10Z</cp:lastPrinted>
  <dcterms:created xsi:type="dcterms:W3CDTF">2022-04-12T14:27:39Z</dcterms:created>
  <dcterms:modified xsi:type="dcterms:W3CDTF">2022-05-19T08:15:12Z</dcterms:modified>
</cp:coreProperties>
</file>